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6945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<sst xmlns="http://schemas.openxmlformats.org/spreadsheetml/2006/main" count="80" uniqueCount="64">
  <si>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Загальний фонд</t>
  </si>
  <si>
    <t/>
  </si>
  <si>
    <t>Код</t>
  </si>
  <si>
    <t>Найменування</t>
  </si>
  <si>
    <t>Виконання з початку року</t>
  </si>
  <si>
    <t>Фактично надійшло</t>
  </si>
  <si>
    <t>(+/-)
відхилення до уточненого плану</t>
  </si>
  <si>
    <t>%
виконання до уточненого плану</t>
  </si>
  <si>
    <t>10000000</t>
  </si>
  <si>
    <t>Податкові надходження  </t>
  </si>
  <si>
    <t>18010000</t>
  </si>
  <si>
    <t>Податок на майно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</si>
  <si>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</si>
  <si>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</si>
  <si>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</si>
  <si>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</si>
  <si>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</si>
  <si>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</si>
  <si>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</si>
  <si>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</si>
  <si>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</si>
  <si>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</si>
  <si>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</si>
  <si>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</si>
  <si>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</si>
  <si>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</si>
  <si>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</si>
  <si>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</si>
  <si>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</si>
  <si>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</si>
  <si>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</si>
  <si>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</si>
  <si>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</si>
  <si>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</si>
  <si>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22090300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</si>
  <si>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</si>
  <si>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40000000</t>
  </si>
  <si>
    <t>Офіційні трансферти  </t>
  </si>
  <si>
    <t>41053900</t>
  </si>
  <si>
    <t>Інші субвенції з місцевого бюджету</t>
  </si>
  <si>
    <t>Усього ( без врахування трансфертів )</t>
  </si>
  <si>
    <t>Усього</t>
  </si>
  <si>
    <t>за  2020  рік</t>
  </si>
  <si>
    <t>Назва програмної класифікації видатків</t>
  </si>
  <si>
    <t>КЕКВ</t>
  </si>
  <si>
    <t>Заплановані видатки</t>
  </si>
  <si>
    <t>Фактичні видатки</t>
  </si>
  <si>
    <t>Відсоток виконання</t>
  </si>
  <si>
    <t>0110150 "Організаційне, інформаційно- 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рад"</t>
  </si>
  <si>
    <t>грн.</t>
  </si>
  <si>
    <t>0113242 "Інші видатки соціальний захист населення"</t>
  </si>
  <si>
    <t>0114030 "Забезпечення діяльності бібліотек"</t>
  </si>
  <si>
    <t>0116030 "Організація благоустрою населених пунктів"</t>
  </si>
  <si>
    <t>0117680 "Членські внески до асоціації місцевого самоврядування"</t>
  </si>
  <si>
    <t>0118110 "Заходи із забезпечення та ліквідації надзвичайних ситуацій та наслідків стихійного лиха"</t>
  </si>
  <si>
    <t>0119770 "Інші субвенції з місцевого бюджету"</t>
  </si>
  <si>
    <t>Разом  по прогамі</t>
  </si>
  <si>
    <t>Всього видатків по бюджету</t>
  </si>
  <si>
    <t>Головний бухгалтер</t>
  </si>
  <si>
    <t>Г. Тіщенко</t>
  </si>
  <si>
    <t>Інші надходження</t>
  </si>
  <si>
    <t xml:space="preserve">План </t>
  </si>
  <si>
    <t>Звіт про виконання плану по доходах  Пільнянської сільської ради</t>
  </si>
  <si>
    <t>Звіт про виконання плану видатків по Пільнянській сільській раді          за 2020 рік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</si>
</sst>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0.00000"/>
    <numFmt numFmtId="183" formatCode="0.0000"/>
    <numFmt numFmtId="184" formatCode="0.000"/>
    <numFmt numFmtId="185" formatCode="[$]dddd\,\ d\ mmmm\ yyyy\ &quot;г&quot;\."/>
    <numFmt numFmtId="186" formatCode="0.000000"/>
  </numFmts>
  <fonts count="46">
    <font>
      <sz val="10"/>
      <name val="Arial"/>
      <family val="0"/>
    </font>
    <font>
      <sz val="9"/>
      <color indexed="8"/>
      <name val="SansSerif"/>
      <family val="0"/>
    </font>
    <font>
      <b/>
      <sz val="7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180" fontId="2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180" fontId="6" fillId="0" borderId="11" xfId="0" applyNumberFormat="1" applyFont="1" applyBorder="1" applyAlignment="1" applyProtection="1">
      <alignment horizontal="right" vertical="top" wrapText="1"/>
      <protection/>
    </xf>
    <xf numFmtId="181" fontId="6" fillId="0" borderId="11" xfId="0" applyNumberFormat="1" applyFont="1" applyBorder="1" applyAlignment="1" applyProtection="1">
      <alignment horizontal="right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180" fontId="7" fillId="0" borderId="11" xfId="0" applyNumberFormat="1" applyFont="1" applyBorder="1" applyAlignment="1" applyProtection="1">
      <alignment horizontal="right" vertical="top" wrapText="1"/>
      <protection/>
    </xf>
    <xf numFmtId="181" fontId="7" fillId="0" borderId="11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10" fontId="5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0" fontId="8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2" fontId="6" fillId="0" borderId="0" xfId="0" applyNumberFormat="1" applyFont="1" applyBorder="1" applyAlignment="1" applyProtection="1">
      <alignment horizontal="right" vertical="top" wrapText="1"/>
      <protection/>
    </xf>
    <xf numFmtId="180" fontId="6" fillId="0" borderId="0" xfId="0" applyNumberFormat="1" applyFont="1" applyBorder="1" applyAlignment="1" applyProtection="1">
      <alignment horizontal="right" vertical="top" wrapText="1"/>
      <protection/>
    </xf>
    <xf numFmtId="181" fontId="6" fillId="0" borderId="0" xfId="0" applyNumberFormat="1" applyFont="1" applyBorder="1" applyAlignment="1" applyProtection="1">
      <alignment horizontal="right" vertical="top" wrapText="1"/>
      <protection/>
    </xf>
    <xf numFmtId="181" fontId="2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0" fontId="8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120" zoomScaleNormal="120" zoomScalePageLayoutView="0" workbookViewId="0" topLeftCell="B1">
      <selection activeCell="F18" sqref="F18"/>
    </sheetView>
  </sheetViews>
  <sheetFormatPr defaultColWidth="9.140625" defaultRowHeight="12.75"/>
  <cols>
    <col min="1" max="1" width="8.8515625" style="0" hidden="1" customWidth="1"/>
    <col min="2" max="2" width="3.7109375" style="0" customWidth="1"/>
    <col min="3" max="3" width="9.57421875" style="0" customWidth="1"/>
    <col min="4" max="4" width="37.57421875" style="0" customWidth="1"/>
    <col min="5" max="6" width="10.57421875" style="0" customWidth="1"/>
    <col min="7" max="7" width="12.00390625" style="0" customWidth="1"/>
    <col min="8" max="8" width="9.8515625" style="0" customWidth="1"/>
    <col min="9" max="9" width="6.8515625" style="0" customWidth="1"/>
    <col min="10" max="10" width="3.7109375" style="0" customWidth="1"/>
  </cols>
  <sheetData>
    <row r="1" spans="1:12" ht="19.5" customHeight="1">
      <c r="A1" s="1"/>
      <c r="B1" s="1"/>
      <c r="C1" s="1"/>
      <c r="D1" s="1"/>
      <c r="E1" s="1"/>
      <c r="F1" s="1"/>
      <c r="G1" s="1"/>
      <c r="H1" s="1"/>
      <c r="I1" s="1"/>
      <c r="L1" s="29"/>
    </row>
    <row r="2" spans="1:12" ht="19.5" customHeight="1">
      <c r="A2" s="1"/>
      <c r="B2" s="38" t="s">
        <v>62</v>
      </c>
      <c r="C2" s="38"/>
      <c r="D2" s="38"/>
      <c r="E2" s="38"/>
      <c r="F2" s="38"/>
      <c r="G2" s="38"/>
      <c r="H2" s="38"/>
      <c r="I2" s="1"/>
      <c r="L2" s="30"/>
    </row>
    <row r="3" spans="1:9" ht="19.5" customHeight="1">
      <c r="A3" s="1"/>
      <c r="B3" s="38" t="s">
        <v>42</v>
      </c>
      <c r="C3" s="38"/>
      <c r="D3" s="38"/>
      <c r="E3" s="38"/>
      <c r="F3" s="38"/>
      <c r="G3" s="38"/>
      <c r="H3" s="38"/>
      <c r="I3" s="1"/>
    </row>
    <row r="4" spans="1:9" ht="15" customHeight="1">
      <c r="A4" s="1"/>
      <c r="B4" s="39" t="s">
        <v>0</v>
      </c>
      <c r="C4" s="39"/>
      <c r="D4" s="39"/>
      <c r="E4" s="39"/>
      <c r="F4" s="39"/>
      <c r="G4" s="39"/>
      <c r="H4" s="39"/>
      <c r="I4" s="1"/>
    </row>
    <row r="5" spans="1:9" ht="9.75" customHeight="1">
      <c r="A5" s="1"/>
      <c r="B5" s="40" t="s">
        <v>1</v>
      </c>
      <c r="C5" s="41" t="s">
        <v>2</v>
      </c>
      <c r="D5" s="34" t="s">
        <v>3</v>
      </c>
      <c r="E5" s="34" t="s">
        <v>4</v>
      </c>
      <c r="F5" s="34"/>
      <c r="G5" s="34"/>
      <c r="H5" s="34"/>
      <c r="I5" s="1"/>
    </row>
    <row r="6" spans="1:9" ht="33.75" customHeight="1">
      <c r="A6" s="1"/>
      <c r="B6" s="40"/>
      <c r="C6" s="41"/>
      <c r="D6" s="34"/>
      <c r="E6" s="7" t="s">
        <v>61</v>
      </c>
      <c r="F6" s="7" t="s">
        <v>5</v>
      </c>
      <c r="G6" s="7" t="s">
        <v>6</v>
      </c>
      <c r="H6" s="7" t="s">
        <v>7</v>
      </c>
      <c r="I6" s="1"/>
    </row>
    <row r="7" spans="1:9" ht="4.5" customHeight="1">
      <c r="A7" s="1"/>
      <c r="B7" s="4"/>
      <c r="C7" s="18"/>
      <c r="D7" s="8"/>
      <c r="E7" s="8"/>
      <c r="F7" s="8"/>
      <c r="G7" s="8"/>
      <c r="H7" s="8"/>
      <c r="I7" s="1"/>
    </row>
    <row r="8" spans="1:9" ht="12.75" customHeight="1">
      <c r="A8" s="1"/>
      <c r="B8" s="4" t="s">
        <v>1</v>
      </c>
      <c r="C8" s="9" t="s">
        <v>8</v>
      </c>
      <c r="D8" s="10" t="s">
        <v>9</v>
      </c>
      <c r="E8" s="11">
        <v>1176930</v>
      </c>
      <c r="F8" s="11">
        <v>1360415.83</v>
      </c>
      <c r="G8" s="11">
        <f aca="true" t="shared" si="0" ref="G8:G17">F8-E8</f>
        <v>183485.83000000007</v>
      </c>
      <c r="H8" s="12">
        <f aca="true" t="shared" si="1" ref="H8:H16">F8/E8</f>
        <v>1.1559020757394238</v>
      </c>
      <c r="I8" s="1"/>
    </row>
    <row r="9" spans="1:9" ht="12.75" customHeight="1">
      <c r="A9" s="1"/>
      <c r="B9" s="4" t="s">
        <v>1</v>
      </c>
      <c r="C9" s="9" t="s">
        <v>10</v>
      </c>
      <c r="D9" s="10" t="s">
        <v>11</v>
      </c>
      <c r="E9" s="11">
        <v>534440</v>
      </c>
      <c r="F9" s="11">
        <f>F10+F11+F12</f>
        <v>602272.84</v>
      </c>
      <c r="G9" s="11">
        <f t="shared" si="0"/>
        <v>67832.83999999997</v>
      </c>
      <c r="H9" s="12">
        <f t="shared" si="1"/>
        <v>1.126923209340618</v>
      </c>
      <c r="I9" s="1"/>
    </row>
    <row r="10" spans="1:9" ht="12.75" customHeight="1">
      <c r="A10" s="1"/>
      <c r="B10" s="4"/>
      <c r="C10" s="13" t="s">
        <v>12</v>
      </c>
      <c r="D10" s="14" t="s">
        <v>13</v>
      </c>
      <c r="E10" s="15">
        <v>1440</v>
      </c>
      <c r="F10" s="15">
        <f>1273.89+56.01</f>
        <v>1329.9</v>
      </c>
      <c r="G10" s="15">
        <f t="shared" si="0"/>
        <v>-110.09999999999991</v>
      </c>
      <c r="H10" s="16">
        <f t="shared" si="1"/>
        <v>0.9235416666666667</v>
      </c>
      <c r="I10" s="1"/>
    </row>
    <row r="11" spans="1:9" ht="12.75" customHeight="1">
      <c r="A11" s="1"/>
      <c r="B11" s="4"/>
      <c r="C11" s="13" t="s">
        <v>14</v>
      </c>
      <c r="D11" s="14" t="s">
        <v>15</v>
      </c>
      <c r="E11" s="15">
        <v>498000</v>
      </c>
      <c r="F11" s="15">
        <f>486479.72+41776.89+7227.69</f>
        <v>535484.2999999999</v>
      </c>
      <c r="G11" s="15">
        <f t="shared" si="0"/>
        <v>37484.29999999993</v>
      </c>
      <c r="H11" s="16">
        <f t="shared" si="1"/>
        <v>1.0752696787148592</v>
      </c>
      <c r="I11" s="1"/>
    </row>
    <row r="12" spans="1:9" ht="12.75" customHeight="1">
      <c r="A12" s="1"/>
      <c r="B12" s="4"/>
      <c r="C12" s="13" t="s">
        <v>16</v>
      </c>
      <c r="D12" s="14" t="s">
        <v>17</v>
      </c>
      <c r="E12" s="15">
        <v>35000</v>
      </c>
      <c r="F12" s="15">
        <f>63099.64+2359</f>
        <v>65458.64</v>
      </c>
      <c r="G12" s="15">
        <f t="shared" si="0"/>
        <v>30458.64</v>
      </c>
      <c r="H12" s="16">
        <f t="shared" si="1"/>
        <v>1.8702468571428572</v>
      </c>
      <c r="I12" s="1"/>
    </row>
    <row r="13" spans="1:9" ht="12.75" customHeight="1">
      <c r="A13" s="1"/>
      <c r="B13" s="4" t="s">
        <v>1</v>
      </c>
      <c r="C13" s="9" t="s">
        <v>18</v>
      </c>
      <c r="D13" s="10" t="s">
        <v>19</v>
      </c>
      <c r="E13" s="11">
        <v>642490</v>
      </c>
      <c r="F13" s="11">
        <f>F14+F15+F16</f>
        <v>832032.58</v>
      </c>
      <c r="G13" s="11">
        <f t="shared" si="0"/>
        <v>189542.57999999996</v>
      </c>
      <c r="H13" s="12">
        <f t="shared" si="1"/>
        <v>1.2950124982489999</v>
      </c>
      <c r="I13" s="1"/>
    </row>
    <row r="14" spans="1:11" ht="12.75" customHeight="1">
      <c r="A14" s="1"/>
      <c r="B14" s="4"/>
      <c r="C14" s="13" t="s">
        <v>20</v>
      </c>
      <c r="D14" s="14" t="s">
        <v>21</v>
      </c>
      <c r="E14" s="15">
        <v>16500</v>
      </c>
      <c r="F14" s="15">
        <v>3650</v>
      </c>
      <c r="G14" s="15">
        <f t="shared" si="0"/>
        <v>-12850</v>
      </c>
      <c r="H14" s="16">
        <f t="shared" si="1"/>
        <v>0.22121212121212122</v>
      </c>
      <c r="I14" s="2"/>
      <c r="J14" s="3"/>
      <c r="K14" s="3"/>
    </row>
    <row r="15" spans="1:11" ht="12.75" customHeight="1">
      <c r="A15" s="1"/>
      <c r="B15" s="4"/>
      <c r="C15" s="13" t="s">
        <v>22</v>
      </c>
      <c r="D15" s="14" t="s">
        <v>23</v>
      </c>
      <c r="E15" s="15">
        <v>50000</v>
      </c>
      <c r="F15" s="15">
        <f>126834.74+950</f>
        <v>127784.74</v>
      </c>
      <c r="G15" s="15">
        <f t="shared" si="0"/>
        <v>77784.74</v>
      </c>
      <c r="H15" s="16">
        <f t="shared" si="1"/>
        <v>2.5556948</v>
      </c>
      <c r="I15" s="2"/>
      <c r="J15" s="3"/>
      <c r="K15" s="3"/>
    </row>
    <row r="16" spans="1:11" ht="37.5" customHeight="1">
      <c r="A16" s="1"/>
      <c r="B16" s="4"/>
      <c r="C16" s="13" t="s">
        <v>24</v>
      </c>
      <c r="D16" s="14" t="s">
        <v>25</v>
      </c>
      <c r="E16" s="15">
        <v>575990</v>
      </c>
      <c r="F16" s="15">
        <f>679077.84+1520+20000</f>
        <v>700597.84</v>
      </c>
      <c r="G16" s="15">
        <f t="shared" si="0"/>
        <v>124607.83999999997</v>
      </c>
      <c r="H16" s="16">
        <f t="shared" si="1"/>
        <v>1.2163368114029758</v>
      </c>
      <c r="I16" s="2"/>
      <c r="J16" s="3"/>
      <c r="K16" s="3"/>
    </row>
    <row r="17" spans="1:9" ht="12.75" customHeight="1">
      <c r="A17" s="1"/>
      <c r="B17" s="4" t="s">
        <v>1</v>
      </c>
      <c r="C17" s="9" t="s">
        <v>26</v>
      </c>
      <c r="D17" s="10" t="s">
        <v>27</v>
      </c>
      <c r="E17" s="11">
        <v>0</v>
      </c>
      <c r="F17" s="11">
        <f>F18+F20+F23</f>
        <v>267.03</v>
      </c>
      <c r="G17" s="11">
        <f t="shared" si="0"/>
        <v>267.03</v>
      </c>
      <c r="H17" s="12">
        <v>0</v>
      </c>
      <c r="I17" s="1"/>
    </row>
    <row r="18" spans="1:9" ht="28.5" customHeight="1">
      <c r="A18" s="1"/>
      <c r="B18" s="4" t="s">
        <v>1</v>
      </c>
      <c r="C18" s="9" t="s">
        <v>28</v>
      </c>
      <c r="D18" s="10" t="s">
        <v>29</v>
      </c>
      <c r="E18" s="15">
        <v>0</v>
      </c>
      <c r="F18" s="15">
        <v>1</v>
      </c>
      <c r="G18" s="15">
        <f aca="true" t="shared" si="2" ref="G18:G25">F18-E18</f>
        <v>1</v>
      </c>
      <c r="H18" s="16">
        <v>0</v>
      </c>
      <c r="I18" s="1"/>
    </row>
    <row r="19" spans="1:9" ht="36" customHeight="1">
      <c r="A19" s="1"/>
      <c r="B19" s="4"/>
      <c r="C19" s="13">
        <v>22080400</v>
      </c>
      <c r="D19" s="14" t="s">
        <v>29</v>
      </c>
      <c r="E19" s="15">
        <v>0</v>
      </c>
      <c r="F19" s="15">
        <v>1</v>
      </c>
      <c r="G19" s="15">
        <v>1</v>
      </c>
      <c r="H19" s="16">
        <v>0</v>
      </c>
      <c r="I19" s="1"/>
    </row>
    <row r="20" spans="1:9" ht="12.75" customHeight="1">
      <c r="A20" s="1"/>
      <c r="B20" s="4" t="s">
        <v>1</v>
      </c>
      <c r="C20" s="9" t="s">
        <v>30</v>
      </c>
      <c r="D20" s="10" t="s">
        <v>31</v>
      </c>
      <c r="E20" s="11">
        <v>0</v>
      </c>
      <c r="F20" s="11">
        <f>F21+F22</f>
        <v>5.03</v>
      </c>
      <c r="G20" s="11">
        <f t="shared" si="2"/>
        <v>5.03</v>
      </c>
      <c r="H20" s="12">
        <v>0</v>
      </c>
      <c r="I20" s="1"/>
    </row>
    <row r="21" spans="1:9" ht="28.5" customHeight="1">
      <c r="A21" s="1"/>
      <c r="B21" s="4"/>
      <c r="C21" s="13" t="s">
        <v>32</v>
      </c>
      <c r="D21" s="14" t="s">
        <v>33</v>
      </c>
      <c r="E21" s="15">
        <v>0</v>
      </c>
      <c r="F21" s="15">
        <v>3.33</v>
      </c>
      <c r="G21" s="15">
        <f t="shared" si="2"/>
        <v>3.33</v>
      </c>
      <c r="H21" s="16">
        <v>0</v>
      </c>
      <c r="I21" s="1"/>
    </row>
    <row r="22" spans="1:9" ht="28.5" customHeight="1">
      <c r="A22" s="1"/>
      <c r="B22" s="4"/>
      <c r="C22" s="13" t="s">
        <v>34</v>
      </c>
      <c r="D22" s="14" t="s">
        <v>35</v>
      </c>
      <c r="E22" s="15">
        <v>0</v>
      </c>
      <c r="F22" s="15">
        <v>1.7</v>
      </c>
      <c r="G22" s="15">
        <f t="shared" si="2"/>
        <v>1.7</v>
      </c>
      <c r="H22" s="16">
        <v>0</v>
      </c>
      <c r="I22" s="1"/>
    </row>
    <row r="23" spans="1:9" ht="28.5" customHeight="1">
      <c r="A23" s="1"/>
      <c r="B23" s="4"/>
      <c r="C23" s="13">
        <v>24060300</v>
      </c>
      <c r="D23" s="14" t="s">
        <v>60</v>
      </c>
      <c r="E23" s="15">
        <v>0</v>
      </c>
      <c r="F23" s="15">
        <v>261</v>
      </c>
      <c r="G23" s="15">
        <f t="shared" si="2"/>
        <v>261</v>
      </c>
      <c r="H23" s="16">
        <v>0</v>
      </c>
      <c r="I23" s="1"/>
    </row>
    <row r="24" spans="1:9" ht="12.75" customHeight="1">
      <c r="A24" s="1"/>
      <c r="B24" s="4" t="s">
        <v>1</v>
      </c>
      <c r="C24" s="9" t="s">
        <v>36</v>
      </c>
      <c r="D24" s="10" t="s">
        <v>37</v>
      </c>
      <c r="E24" s="11">
        <v>62700</v>
      </c>
      <c r="F24" s="11">
        <f>F25</f>
        <v>57347.95</v>
      </c>
      <c r="G24" s="11">
        <f t="shared" si="2"/>
        <v>-5352.050000000003</v>
      </c>
      <c r="H24" s="12">
        <f>F24/E24</f>
        <v>0.914640350877193</v>
      </c>
      <c r="I24" s="1"/>
    </row>
    <row r="25" spans="1:9" ht="12.75" customHeight="1">
      <c r="A25" s="1"/>
      <c r="B25" s="4"/>
      <c r="C25" s="13" t="s">
        <v>38</v>
      </c>
      <c r="D25" s="14" t="s">
        <v>39</v>
      </c>
      <c r="E25" s="15">
        <v>62700</v>
      </c>
      <c r="F25" s="15">
        <v>57347.95</v>
      </c>
      <c r="G25" s="15">
        <f t="shared" si="2"/>
        <v>-5352.050000000003</v>
      </c>
      <c r="H25" s="16">
        <f>F25/E25</f>
        <v>0.914640350877193</v>
      </c>
      <c r="I25" s="1"/>
    </row>
    <row r="26" spans="1:9" ht="12.75" customHeight="1">
      <c r="A26" s="1"/>
      <c r="B26" s="4"/>
      <c r="C26" s="35" t="s">
        <v>40</v>
      </c>
      <c r="D26" s="35"/>
      <c r="E26" s="11">
        <f>E17+E13+E9</f>
        <v>1176930</v>
      </c>
      <c r="F26" s="11">
        <f>F17+F13+F9</f>
        <v>1434572.45</v>
      </c>
      <c r="G26" s="11">
        <f>G13+G9+G17</f>
        <v>257642.44999999992</v>
      </c>
      <c r="H26" s="12">
        <f>F26/E26</f>
        <v>1.2189105979115156</v>
      </c>
      <c r="I26" s="1"/>
    </row>
    <row r="27" spans="1:9" ht="12.75" customHeight="1">
      <c r="A27" s="1"/>
      <c r="B27" s="4"/>
      <c r="C27" s="35" t="s">
        <v>41</v>
      </c>
      <c r="D27" s="35"/>
      <c r="E27" s="17">
        <f>E26+E24</f>
        <v>1239630</v>
      </c>
      <c r="F27" s="11">
        <f>F26+F24</f>
        <v>1491920.4</v>
      </c>
      <c r="G27" s="11">
        <f>G26+G24</f>
        <v>252290.3999999999</v>
      </c>
      <c r="H27" s="12">
        <f>F27/E27</f>
        <v>1.203520727959149</v>
      </c>
      <c r="I27" s="1"/>
    </row>
    <row r="28" spans="1:9" ht="12.75" customHeight="1">
      <c r="A28" s="1"/>
      <c r="B28" s="4"/>
      <c r="C28" s="25"/>
      <c r="D28" s="25"/>
      <c r="E28" s="26"/>
      <c r="F28" s="27"/>
      <c r="G28" s="27"/>
      <c r="H28" s="28"/>
      <c r="I28" s="1"/>
    </row>
    <row r="29" spans="1:9" ht="12.75" customHeight="1">
      <c r="A29" s="1"/>
      <c r="B29" s="4"/>
      <c r="C29" s="25"/>
      <c r="D29" s="25"/>
      <c r="E29" s="26"/>
      <c r="F29" s="27"/>
      <c r="G29" s="27"/>
      <c r="H29" s="28"/>
      <c r="I29" s="1"/>
    </row>
    <row r="30" spans="1:9" ht="12.75" customHeight="1">
      <c r="A30" s="1"/>
      <c r="B30" s="4"/>
      <c r="C30" s="25"/>
      <c r="D30" s="25" t="s">
        <v>58</v>
      </c>
      <c r="E30" s="26"/>
      <c r="F30" s="27" t="s">
        <v>59</v>
      </c>
      <c r="G30" s="27"/>
      <c r="H30" s="28"/>
      <c r="I30" s="1"/>
    </row>
    <row r="31" spans="1:9" ht="12.75" customHeight="1">
      <c r="A31" s="1"/>
      <c r="B31" s="4"/>
      <c r="C31" s="25"/>
      <c r="D31" s="25"/>
      <c r="E31" s="26"/>
      <c r="F31" s="27"/>
      <c r="G31" s="27"/>
      <c r="H31" s="28"/>
      <c r="I31" s="1"/>
    </row>
    <row r="32" spans="1:9" ht="12.75" customHeight="1">
      <c r="A32" s="1"/>
      <c r="B32" s="4"/>
      <c r="C32" s="25"/>
      <c r="D32" s="25"/>
      <c r="E32" s="26"/>
      <c r="F32" s="27"/>
      <c r="G32" s="27"/>
      <c r="H32" s="28"/>
      <c r="I32" s="1"/>
    </row>
    <row r="33" spans="1:9" ht="12.75" customHeight="1">
      <c r="A33" s="1"/>
      <c r="B33" s="4"/>
      <c r="C33" s="25"/>
      <c r="D33" s="25"/>
      <c r="E33" s="26"/>
      <c r="F33" s="27"/>
      <c r="G33" s="27"/>
      <c r="H33" s="28"/>
      <c r="I33" s="1"/>
    </row>
    <row r="34" spans="1:9" ht="12.75" customHeight="1">
      <c r="A34" s="1"/>
      <c r="B34" s="4"/>
      <c r="C34" s="25"/>
      <c r="D34" s="25"/>
      <c r="E34" s="26"/>
      <c r="F34" s="27"/>
      <c r="G34" s="27"/>
      <c r="H34" s="28"/>
      <c r="I34" s="1"/>
    </row>
    <row r="35" spans="1:9" ht="12.75" customHeight="1">
      <c r="A35" s="1"/>
      <c r="B35" s="4"/>
      <c r="C35" s="25"/>
      <c r="D35" s="25"/>
      <c r="E35" s="26"/>
      <c r="F35" s="27"/>
      <c r="G35" s="27"/>
      <c r="H35" s="28"/>
      <c r="I35" s="1"/>
    </row>
    <row r="36" spans="1:9" ht="26.25" customHeight="1">
      <c r="A36" s="1"/>
      <c r="B36" s="4"/>
      <c r="C36" s="25"/>
      <c r="D36" s="25"/>
      <c r="E36" s="26"/>
      <c r="F36" s="27"/>
      <c r="G36" s="27"/>
      <c r="H36" s="28"/>
      <c r="I36" s="1"/>
    </row>
    <row r="37" spans="1:9" ht="33.75" customHeight="1">
      <c r="A37" s="1"/>
      <c r="B37" s="4"/>
      <c r="C37" s="25"/>
      <c r="D37" s="25"/>
      <c r="E37" s="26"/>
      <c r="F37" s="27"/>
      <c r="G37" s="27"/>
      <c r="H37" s="28"/>
      <c r="I37" s="1"/>
    </row>
    <row r="38" spans="1:9" ht="45" customHeight="1">
      <c r="A38" s="1"/>
      <c r="B38" s="4"/>
      <c r="C38" s="25"/>
      <c r="D38" s="25"/>
      <c r="E38" s="26"/>
      <c r="F38" s="27"/>
      <c r="G38" s="27"/>
      <c r="H38" s="28"/>
      <c r="I38" s="1"/>
    </row>
    <row r="39" spans="1:9" ht="36" customHeight="1">
      <c r="A39" s="1"/>
      <c r="B39" s="4"/>
      <c r="C39" s="25"/>
      <c r="D39" s="25"/>
      <c r="E39" s="26"/>
      <c r="F39" s="27"/>
      <c r="G39" s="27"/>
      <c r="H39" s="28"/>
      <c r="I39" s="1"/>
    </row>
    <row r="40" spans="1:9" ht="34.5" customHeight="1">
      <c r="A40" s="1"/>
      <c r="B40" s="4"/>
      <c r="C40" s="25"/>
      <c r="D40" s="25"/>
      <c r="E40" s="26"/>
      <c r="F40" s="27"/>
      <c r="G40" s="27"/>
      <c r="H40" s="28"/>
      <c r="I40" s="1"/>
    </row>
    <row r="41" spans="1:9" ht="38.25" customHeight="1">
      <c r="A41" s="1"/>
      <c r="B41" s="4"/>
      <c r="C41" s="25"/>
      <c r="D41" s="25"/>
      <c r="E41" s="26"/>
      <c r="F41" s="27"/>
      <c r="G41" s="27"/>
      <c r="H41" s="28"/>
      <c r="I41" s="1"/>
    </row>
    <row r="42" spans="1:9" ht="36" customHeight="1">
      <c r="A42" s="1"/>
      <c r="B42" s="4"/>
      <c r="C42" s="4"/>
      <c r="D42" s="4"/>
      <c r="E42" s="4"/>
      <c r="F42" s="4"/>
      <c r="G42" s="4"/>
      <c r="H42" s="4"/>
      <c r="I42" s="1"/>
    </row>
    <row r="43" spans="2:8" ht="39" customHeight="1">
      <c r="B43" s="5"/>
      <c r="C43" s="36" t="s">
        <v>63</v>
      </c>
      <c r="D43" s="37"/>
      <c r="E43" s="37"/>
      <c r="F43" s="37"/>
      <c r="G43" s="37"/>
      <c r="H43" s="37"/>
    </row>
    <row r="44" spans="2:8" ht="12.75">
      <c r="B44" s="5"/>
      <c r="C44" s="5"/>
      <c r="D44" s="5"/>
      <c r="E44" s="6"/>
      <c r="F44" s="6"/>
      <c r="G44" s="5"/>
      <c r="H44" s="5" t="s">
        <v>49</v>
      </c>
    </row>
    <row r="45" spans="2:8" ht="25.5">
      <c r="B45" s="5"/>
      <c r="C45" s="5"/>
      <c r="D45" s="19" t="s">
        <v>43</v>
      </c>
      <c r="E45" s="19" t="s">
        <v>44</v>
      </c>
      <c r="F45" s="20" t="s">
        <v>45</v>
      </c>
      <c r="G45" s="20" t="s">
        <v>46</v>
      </c>
      <c r="H45" s="20" t="s">
        <v>47</v>
      </c>
    </row>
    <row r="46" spans="2:8" ht="12.75">
      <c r="B46" s="5"/>
      <c r="C46" s="5"/>
      <c r="D46" s="32" t="s">
        <v>48</v>
      </c>
      <c r="E46" s="19">
        <v>2111</v>
      </c>
      <c r="F46" s="19">
        <v>807456</v>
      </c>
      <c r="G46" s="19">
        <v>769779.49</v>
      </c>
      <c r="H46" s="21">
        <f aca="true" t="shared" si="3" ref="H46:H51">G46/F46</f>
        <v>0.953339240775968</v>
      </c>
    </row>
    <row r="47" spans="4:8" ht="12.75">
      <c r="D47" s="33"/>
      <c r="E47" s="19">
        <v>2120</v>
      </c>
      <c r="F47" s="19">
        <v>187000</v>
      </c>
      <c r="G47" s="19">
        <v>176856.16</v>
      </c>
      <c r="H47" s="21">
        <f t="shared" si="3"/>
        <v>0.9457548663101605</v>
      </c>
    </row>
    <row r="48" spans="4:8" ht="12.75">
      <c r="D48" s="33"/>
      <c r="E48" s="19">
        <v>2210</v>
      </c>
      <c r="F48" s="19">
        <v>5000</v>
      </c>
      <c r="G48" s="19">
        <v>5000</v>
      </c>
      <c r="H48" s="21">
        <f t="shared" si="3"/>
        <v>1</v>
      </c>
    </row>
    <row r="49" spans="4:8" ht="12.75">
      <c r="D49" s="33"/>
      <c r="E49" s="19">
        <v>2240</v>
      </c>
      <c r="F49" s="19">
        <v>34724</v>
      </c>
      <c r="G49" s="19">
        <v>23620.36</v>
      </c>
      <c r="H49" s="21">
        <f t="shared" si="3"/>
        <v>0.6802315401451445</v>
      </c>
    </row>
    <row r="50" spans="4:8" ht="12.75">
      <c r="D50" s="33"/>
      <c r="E50" s="19">
        <v>2275</v>
      </c>
      <c r="F50" s="19">
        <v>20000</v>
      </c>
      <c r="G50" s="19">
        <v>19986.17</v>
      </c>
      <c r="H50" s="21">
        <f t="shared" si="3"/>
        <v>0.9993084999999999</v>
      </c>
    </row>
    <row r="51" spans="3:8" ht="12.75">
      <c r="C51" s="5"/>
      <c r="D51" s="31" t="s">
        <v>56</v>
      </c>
      <c r="E51" s="33"/>
      <c r="F51" s="22">
        <f>SUM(F46:F50)</f>
        <v>1054180</v>
      </c>
      <c r="G51" s="22">
        <f>SUM(G46:G50)</f>
        <v>995242.18</v>
      </c>
      <c r="H51" s="23">
        <f t="shared" si="3"/>
        <v>0.9440913126790492</v>
      </c>
    </row>
    <row r="52" spans="3:8" ht="25.5">
      <c r="C52" s="5"/>
      <c r="D52" s="20" t="s">
        <v>50</v>
      </c>
      <c r="E52" s="19">
        <v>2730</v>
      </c>
      <c r="F52" s="19">
        <v>22000</v>
      </c>
      <c r="G52" s="19">
        <v>19000</v>
      </c>
      <c r="H52" s="21">
        <f aca="true" t="shared" si="4" ref="H52:H69">G52/F52</f>
        <v>0.8636363636363636</v>
      </c>
    </row>
    <row r="53" spans="3:8" ht="12.75">
      <c r="C53" s="5"/>
      <c r="D53" s="31" t="s">
        <v>56</v>
      </c>
      <c r="E53" s="33"/>
      <c r="F53" s="22">
        <v>22000</v>
      </c>
      <c r="G53" s="22">
        <v>19000</v>
      </c>
      <c r="H53" s="23">
        <f t="shared" si="4"/>
        <v>0.8636363636363636</v>
      </c>
    </row>
    <row r="54" spans="3:8" ht="12.75">
      <c r="C54" s="5"/>
      <c r="D54" s="32" t="s">
        <v>51</v>
      </c>
      <c r="E54" s="19">
        <v>2111</v>
      </c>
      <c r="F54" s="19">
        <v>48720</v>
      </c>
      <c r="G54" s="19">
        <v>43844.51</v>
      </c>
      <c r="H54" s="21">
        <f t="shared" si="4"/>
        <v>0.8999283661740559</v>
      </c>
    </row>
    <row r="55" spans="3:8" ht="12.75">
      <c r="C55" s="5"/>
      <c r="D55" s="33"/>
      <c r="E55" s="19">
        <v>2120</v>
      </c>
      <c r="F55" s="19">
        <v>13980</v>
      </c>
      <c r="G55" s="19">
        <v>13503.44</v>
      </c>
      <c r="H55" s="21">
        <f t="shared" si="4"/>
        <v>0.9659113018597998</v>
      </c>
    </row>
    <row r="56" spans="3:8" ht="12.75">
      <c r="C56" s="5"/>
      <c r="D56" s="31" t="s">
        <v>56</v>
      </c>
      <c r="E56" s="33"/>
      <c r="F56" s="22">
        <f>SUM(F54:F55)</f>
        <v>62700</v>
      </c>
      <c r="G56" s="22">
        <f>SUM(G54:G55)</f>
        <v>57347.950000000004</v>
      </c>
      <c r="H56" s="23">
        <f t="shared" si="4"/>
        <v>0.9146403508771931</v>
      </c>
    </row>
    <row r="57" spans="3:8" ht="12.75">
      <c r="C57" s="5"/>
      <c r="D57" s="32" t="s">
        <v>52</v>
      </c>
      <c r="E57" s="19">
        <v>2111</v>
      </c>
      <c r="F57" s="19">
        <v>3960</v>
      </c>
      <c r="G57" s="19">
        <v>3960</v>
      </c>
      <c r="H57" s="21">
        <f t="shared" si="4"/>
        <v>1</v>
      </c>
    </row>
    <row r="58" spans="3:8" ht="12.75">
      <c r="C58" s="5"/>
      <c r="D58" s="33"/>
      <c r="E58" s="19">
        <v>2120</v>
      </c>
      <c r="F58" s="19">
        <v>1040</v>
      </c>
      <c r="G58" s="19">
        <v>871.2</v>
      </c>
      <c r="H58" s="21">
        <f t="shared" si="4"/>
        <v>0.8376923076923077</v>
      </c>
    </row>
    <row r="59" spans="3:8" ht="12.75">
      <c r="C59" s="5"/>
      <c r="D59" s="33"/>
      <c r="E59" s="19">
        <v>2210</v>
      </c>
      <c r="F59" s="19">
        <v>10000</v>
      </c>
      <c r="G59" s="19">
        <v>3435</v>
      </c>
      <c r="H59" s="21">
        <f t="shared" si="4"/>
        <v>0.3435</v>
      </c>
    </row>
    <row r="60" spans="3:8" ht="12.75">
      <c r="C60" s="5"/>
      <c r="D60" s="33"/>
      <c r="E60" s="19">
        <v>2240</v>
      </c>
      <c r="F60" s="19">
        <v>37500</v>
      </c>
      <c r="G60" s="19"/>
      <c r="H60" s="21">
        <f t="shared" si="4"/>
        <v>0</v>
      </c>
    </row>
    <row r="61" spans="3:8" ht="12.75">
      <c r="C61" s="5"/>
      <c r="D61" s="33"/>
      <c r="E61" s="19">
        <v>2273</v>
      </c>
      <c r="F61" s="19">
        <v>23000</v>
      </c>
      <c r="G61" s="19">
        <v>14972.37</v>
      </c>
      <c r="H61" s="21">
        <f t="shared" si="4"/>
        <v>0.6509726086956522</v>
      </c>
    </row>
    <row r="62" spans="4:8" ht="12.75">
      <c r="D62" s="31" t="s">
        <v>56</v>
      </c>
      <c r="E62" s="32"/>
      <c r="F62" s="22">
        <f>SUM(F57:F61)</f>
        <v>75500</v>
      </c>
      <c r="G62" s="22">
        <f>SUM(G57:G61)</f>
        <v>23238.57</v>
      </c>
      <c r="H62" s="23">
        <f t="shared" si="4"/>
        <v>0.3077956291390728</v>
      </c>
    </row>
    <row r="63" spans="4:8" ht="25.5">
      <c r="D63" s="20" t="s">
        <v>53</v>
      </c>
      <c r="E63" s="19">
        <v>2800</v>
      </c>
      <c r="F63" s="19">
        <v>1200</v>
      </c>
      <c r="G63" s="19">
        <v>1200</v>
      </c>
      <c r="H63" s="21">
        <f t="shared" si="4"/>
        <v>1</v>
      </c>
    </row>
    <row r="64" spans="4:8" ht="12.75">
      <c r="D64" s="31" t="s">
        <v>56</v>
      </c>
      <c r="E64" s="32"/>
      <c r="F64" s="22">
        <v>1200</v>
      </c>
      <c r="G64" s="22">
        <v>1200</v>
      </c>
      <c r="H64" s="23">
        <f t="shared" si="4"/>
        <v>1</v>
      </c>
    </row>
    <row r="65" spans="4:8" ht="38.25">
      <c r="D65" s="20" t="s">
        <v>54</v>
      </c>
      <c r="E65" s="19">
        <v>2282</v>
      </c>
      <c r="F65" s="19">
        <v>26550</v>
      </c>
      <c r="G65" s="19">
        <v>9450.89</v>
      </c>
      <c r="H65" s="21">
        <f t="shared" si="4"/>
        <v>0.35596572504708096</v>
      </c>
    </row>
    <row r="66" spans="4:8" ht="12.75">
      <c r="D66" s="31" t="s">
        <v>56</v>
      </c>
      <c r="E66" s="32"/>
      <c r="F66" s="22">
        <v>26550</v>
      </c>
      <c r="G66" s="22">
        <v>9450.89</v>
      </c>
      <c r="H66" s="23">
        <f t="shared" si="4"/>
        <v>0.35596572504708096</v>
      </c>
    </row>
    <row r="67" spans="4:8" ht="25.5">
      <c r="D67" s="20" t="s">
        <v>55</v>
      </c>
      <c r="E67" s="19">
        <v>2620</v>
      </c>
      <c r="F67" s="19">
        <v>116472</v>
      </c>
      <c r="G67" s="19">
        <v>90365.56</v>
      </c>
      <c r="H67" s="21">
        <f t="shared" si="4"/>
        <v>0.7758565148705268</v>
      </c>
    </row>
    <row r="68" spans="4:8" ht="12.75">
      <c r="D68" s="31" t="s">
        <v>56</v>
      </c>
      <c r="E68" s="32"/>
      <c r="F68" s="22">
        <v>116472</v>
      </c>
      <c r="G68" s="22">
        <v>90365.56</v>
      </c>
      <c r="H68" s="23">
        <f t="shared" si="4"/>
        <v>0.7758565148705268</v>
      </c>
    </row>
    <row r="69" spans="4:8" ht="12.75">
      <c r="D69" s="31" t="s">
        <v>57</v>
      </c>
      <c r="E69" s="32"/>
      <c r="F69" s="22">
        <f>F68+F66+F64+F62+F56+F53+F51</f>
        <v>1358602</v>
      </c>
      <c r="G69" s="22">
        <f>G68+G66+G64+G62+G56+G53+G51</f>
        <v>1195845.1500000001</v>
      </c>
      <c r="H69" s="23">
        <f t="shared" si="4"/>
        <v>0.8802027010117754</v>
      </c>
    </row>
    <row r="70" spans="4:8" ht="15.75">
      <c r="D70" s="24"/>
      <c r="E70" s="24"/>
      <c r="F70" s="24"/>
      <c r="G70" s="24"/>
      <c r="H70" s="24"/>
    </row>
    <row r="71" spans="4:8" ht="15.75">
      <c r="D71" s="24"/>
      <c r="E71" s="24"/>
      <c r="F71" s="24"/>
      <c r="G71" s="24"/>
      <c r="H71" s="24"/>
    </row>
    <row r="72" spans="4:8" ht="15.75">
      <c r="D72" s="24" t="s">
        <v>58</v>
      </c>
      <c r="E72" s="24"/>
      <c r="F72" s="24"/>
      <c r="G72" s="24" t="s">
        <v>59</v>
      </c>
      <c r="H72" s="24"/>
    </row>
    <row r="73" spans="4:8" ht="15.75">
      <c r="D73" s="24"/>
      <c r="E73" s="24"/>
      <c r="F73" s="24"/>
      <c r="G73" s="24"/>
      <c r="H73" s="24"/>
    </row>
    <row r="74" spans="4:8" ht="15.75">
      <c r="D74" s="24"/>
      <c r="E74" s="24"/>
      <c r="F74" s="24"/>
      <c r="G74" s="24"/>
      <c r="H74" s="24"/>
    </row>
    <row r="75" spans="4:8" ht="15.75">
      <c r="D75" s="24"/>
      <c r="E75" s="24"/>
      <c r="F75" s="24"/>
      <c r="G75" s="24"/>
      <c r="H75" s="24"/>
    </row>
  </sheetData>
  <sheetProtection/>
  <mergeCells count="21">
    <mergeCell ref="D5:D6"/>
    <mergeCell ref="D53:E53"/>
    <mergeCell ref="D56:E56"/>
    <mergeCell ref="D62:E62"/>
    <mergeCell ref="D54:D55"/>
    <mergeCell ref="D57:D61"/>
    <mergeCell ref="B2:H2"/>
    <mergeCell ref="B3:H3"/>
    <mergeCell ref="B4:H4"/>
    <mergeCell ref="B5:B6"/>
    <mergeCell ref="C5:C6"/>
    <mergeCell ref="D64:E64"/>
    <mergeCell ref="D66:E66"/>
    <mergeCell ref="D68:E68"/>
    <mergeCell ref="D69:E69"/>
    <mergeCell ref="D46:D50"/>
    <mergeCell ref="E5:H5"/>
    <mergeCell ref="C26:D26"/>
    <mergeCell ref="C27:D27"/>
    <mergeCell ref="C43:H43"/>
    <mergeCell ref="D51:E51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Best2</dc:creator>
  <cp:keywords/>
  <dc:description/>
  <cp:lastModifiedBy>rayradaViktoria</cp:lastModifiedBy>
  <cp:lastPrinted>2021-02-18T12:24:15Z</cp:lastPrinted>
  <dcterms:created xsi:type="dcterms:W3CDTF">2020-12-17T12:45:43Z</dcterms:created>
  <dcterms:modified xsi:type="dcterms:W3CDTF">2021-02-26T11:56:31Z</dcterms:modified>
  <cp:category/>
  <cp:version/>
  <cp:contentType/>
  <cp:contentStatus/>
</cp:coreProperties>
</file>