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РЛ на 2021 (10.02.21)" sheetId="1" r:id="rId1"/>
    <sheet name="факт 2018" sheetId="2" r:id="rId2"/>
    <sheet name="план 2019" sheetId="3" r:id="rId3"/>
    <sheet name="прогноз 2019" sheetId="4" r:id="rId4"/>
    <sheet name="план 2021" sheetId="5" r:id="rId5"/>
    <sheet name="ЗРАЗОК" sheetId="6" r:id="rId6"/>
  </sheets>
  <definedNames>
    <definedName name="_ftn1" localSheetId="5">'ЗРАЗОК'!$A$58</definedName>
    <definedName name="_ftn1" localSheetId="2">'план 2019'!$A$109</definedName>
    <definedName name="_ftn1" localSheetId="4">'план 2021'!$A$59</definedName>
    <definedName name="_ftn1" localSheetId="3">'прогноз 2019'!$A$58</definedName>
    <definedName name="_ftn1" localSheetId="1">'факт 2018'!$A$110</definedName>
    <definedName name="_ftn1" localSheetId="0">'ЦРЛ на 2021 (10.02.21)'!$A$86</definedName>
    <definedName name="_ftn2" localSheetId="5">'ЗРАЗОК'!$A$60</definedName>
    <definedName name="_ftn2" localSheetId="2">'план 2019'!$A$111</definedName>
    <definedName name="_ftn2" localSheetId="4">'план 2021'!$A$61</definedName>
    <definedName name="_ftn2" localSheetId="3">'прогноз 2019'!$A$60</definedName>
    <definedName name="_ftn2" localSheetId="1">'факт 2018'!$A$112</definedName>
    <definedName name="_ftn2" localSheetId="0">'ЦРЛ на 2021 (10.02.21)'!$A$88</definedName>
    <definedName name="_ftnref1" localSheetId="5">'ЗРАЗОК'!$D$3</definedName>
    <definedName name="_ftnref1" localSheetId="2">'план 2019'!$C$3</definedName>
    <definedName name="_ftnref1" localSheetId="4">'план 2021'!#REF!</definedName>
    <definedName name="_ftnref1" localSheetId="3">'прогноз 2019'!#REF!</definedName>
    <definedName name="_ftnref1" localSheetId="1">'факт 2018'!#REF!</definedName>
    <definedName name="_ftnref1" localSheetId="0">'ЦРЛ на 2021 (10.02.21)'!$D$29</definedName>
    <definedName name="_ftnref2" localSheetId="5">'ЗРАЗОК'!$A$22</definedName>
    <definedName name="_ftnref2" localSheetId="2">'план 2019'!$A$23</definedName>
    <definedName name="_ftnref2" localSheetId="4">'план 2021'!$A$24</definedName>
    <definedName name="_ftnref2" localSheetId="3">'прогноз 2019'!$A$23</definedName>
    <definedName name="_ftnref2" localSheetId="1">'факт 2018'!$A$23</definedName>
    <definedName name="_ftnref2" localSheetId="0">'ЦРЛ на 2021 (10.02.21)'!$A$51</definedName>
    <definedName name="_GoBack" localSheetId="5">'ЗРАЗОК'!$I$37</definedName>
    <definedName name="_GoBack" localSheetId="2">'план 2019'!#REF!</definedName>
    <definedName name="_GoBack" localSheetId="4">'план 2021'!$F$33</definedName>
    <definedName name="_GoBack" localSheetId="3">'прогноз 2019'!#REF!</definedName>
    <definedName name="_GoBack" localSheetId="1">'факт 2018'!#REF!</definedName>
    <definedName name="_GoBack" localSheetId="0">'ЦРЛ на 2021 (10.02.21)'!$I$60</definedName>
  </definedNames>
  <calcPr fullCalcOnLoad="1"/>
</workbook>
</file>

<file path=xl/sharedStrings.xml><?xml version="1.0" encoding="utf-8"?>
<sst xmlns="http://schemas.openxmlformats.org/spreadsheetml/2006/main" count="859" uniqueCount="287">
  <si>
    <t>Фінансовий план КНП «Зразкова лікарня № 1», тис. грн</t>
  </si>
  <si>
    <t>Показники</t>
  </si>
  <si>
    <t>Код рядка</t>
  </si>
  <si>
    <t>(факт)</t>
  </si>
  <si>
    <t>2020 р. (план)</t>
  </si>
  <si>
    <t>План[1]</t>
  </si>
  <si>
    <t>Прогноз</t>
  </si>
  <si>
    <t>Всього за рік</t>
  </si>
  <si>
    <t>у т. ч. по кварталах</t>
  </si>
  <si>
    <t>І</t>
  </si>
  <si>
    <t>ІІ</t>
  </si>
  <si>
    <t>ІІІ</t>
  </si>
  <si>
    <t>ІV</t>
  </si>
  <si>
    <t>І. Формування фінансових результатів</t>
  </si>
  <si>
    <t>Доходи</t>
  </si>
  <si>
    <t>Чистий дохід (виручка) від реалізації, у т. ч.:</t>
  </si>
  <si>
    <t>23 820,0</t>
  </si>
  <si>
    <t>31 760,0</t>
  </si>
  <si>
    <t>33 745,0</t>
  </si>
  <si>
    <t>39 700,0</t>
  </si>
  <si>
    <t>8 750,0</t>
  </si>
  <si>
    <t>8 700,0</t>
  </si>
  <si>
    <t>8 550,0</t>
  </si>
  <si>
    <t>послуг за програмою медичних гарантій</t>
  </si>
  <si>
    <t>21 000,0</t>
  </si>
  <si>
    <t>28 000,0</t>
  </si>
  <si>
    <t>29 750,0</t>
  </si>
  <si>
    <t>35 000,0</t>
  </si>
  <si>
    <t>7 500,0</t>
  </si>
  <si>
    <t>платних медпослуг</t>
  </si>
  <si>
    <t>2 400,0</t>
  </si>
  <si>
    <t>3 200,0</t>
  </si>
  <si>
    <t>3 400,0</t>
  </si>
  <si>
    <t>4 000,0</t>
  </si>
  <si>
    <t>1 000,0</t>
  </si>
  <si>
    <t>продукції, товарів</t>
  </si>
  <si>
    <t>Дохід з місцевого бюджету за цільовими програмами, у т. ч.</t>
  </si>
  <si>
    <t>3 765,1</t>
  </si>
  <si>
    <t>5 020,2</t>
  </si>
  <si>
    <t>5 333,9</t>
  </si>
  <si>
    <t>6 275,2</t>
  </si>
  <si>
    <t>1 831,0</t>
  </si>
  <si>
    <t>1 270,3</t>
  </si>
  <si>
    <t>2 443,2</t>
  </si>
  <si>
    <t>покриття вартості комунальних послуг та енергоносіїв надавача ПМД, грн</t>
  </si>
  <si>
    <t>1 785,1</t>
  </si>
  <si>
    <t>2 380,2</t>
  </si>
  <si>
    <t>2 528,9</t>
  </si>
  <si>
    <t>2 975,2</t>
  </si>
  <si>
    <t>1 181,0</t>
  </si>
  <si>
    <t>1 143,2</t>
  </si>
  <si>
    <t>окремі заходи з реалізації державних (регіональних) програм, які не внесені до заходів розвитку</t>
  </si>
  <si>
    <t>1 200,0</t>
  </si>
  <si>
    <t>1 275,0</t>
  </si>
  <si>
    <t>1 500,0</t>
  </si>
  <si>
    <t>програма забезпечення осіб із інвалідністю технічними засобами для використання у побутових умовах у 2019-2021 рр.</t>
  </si>
  <si>
    <t>1 080,0</t>
  </si>
  <si>
    <t>1 440,0</t>
  </si>
  <si>
    <t>1 530,0</t>
  </si>
  <si>
    <t>1 800,0</t>
  </si>
  <si>
    <t>Інші доходи від операційної діяльності, у т. ч.</t>
  </si>
  <si>
    <t>дохід від операційної оренди активів</t>
  </si>
  <si>
    <t>дохід від реалізації оборотних і необоротних активів</t>
  </si>
  <si>
    <t> -</t>
  </si>
  <si>
    <t>Інші доходи, у т. ч.</t>
  </si>
  <si>
    <t>відсотки отримані (поточні рахунки і депозити)</t>
  </si>
  <si>
    <t>Витрати</t>
  </si>
  <si>
    <t>11 385,0</t>
  </si>
  <si>
    <t>15 180,0</t>
  </si>
  <si>
    <t>16 128,8</t>
  </si>
  <si>
    <t>18 975,0</t>
  </si>
  <si>
    <t>4 405,0</t>
  </si>
  <si>
    <t>4 790,0</t>
  </si>
  <si>
    <t>4 890,0</t>
  </si>
  <si>
    <t>4 170,0</t>
  </si>
  <si>
    <t>Керівники</t>
  </si>
  <si>
    <t>1 062,6</t>
  </si>
  <si>
    <t>1 129,0</t>
  </si>
  <si>
    <t>1 328,3</t>
  </si>
  <si>
    <t>Лікарі</t>
  </si>
  <si>
    <t>6 034,1</t>
  </si>
  <si>
    <t>8 045,4</t>
  </si>
  <si>
    <t>8 548,2</t>
  </si>
  <si>
    <t>10 056,8</t>
  </si>
  <si>
    <t>2 334,7</t>
  </si>
  <si>
    <t>2 538,7</t>
  </si>
  <si>
    <t>2 591,7</t>
  </si>
  <si>
    <t>2 210,1</t>
  </si>
  <si>
    <t>середній медперсонал</t>
  </si>
  <si>
    <t>1 366,2</t>
  </si>
  <si>
    <t>1 821,6</t>
  </si>
  <si>
    <t>1 935,5</t>
  </si>
  <si>
    <t>2 277,0</t>
  </si>
  <si>
    <t>молодший медперсонал</t>
  </si>
  <si>
    <t>1 214,4</t>
  </si>
  <si>
    <t>1 290,3</t>
  </si>
  <si>
    <t>1 518,0</t>
  </si>
  <si>
    <t>адміністративно-управлінський персонал</t>
  </si>
  <si>
    <t>1 707,8</t>
  </si>
  <si>
    <t>2 419,3</t>
  </si>
  <si>
    <t>2 846,3</t>
  </si>
  <si>
    <t>допоміжний персонал</t>
  </si>
  <si>
    <t>Нарахування на оплату праці (ЄСВ)</t>
  </si>
  <si>
    <t>2 504,7</t>
  </si>
  <si>
    <t>3 339,6</t>
  </si>
  <si>
    <t>3 548,3</t>
  </si>
  <si>
    <t>4 174,5</t>
  </si>
  <si>
    <t>1 053,8</t>
  </si>
  <si>
    <t>1 075,8</t>
  </si>
  <si>
    <t>Медикаменти та перев’язувальні матеріали</t>
  </si>
  <si>
    <t>1 160,0</t>
  </si>
  <si>
    <t>1 232,5</t>
  </si>
  <si>
    <t>1 450,0</t>
  </si>
  <si>
    <t>Предмети, матеріали, обладнання та інвентар</t>
  </si>
  <si>
    <t>1 320,0</t>
  </si>
  <si>
    <t>1 402,5</t>
  </si>
  <si>
    <t>1 650,0</t>
  </si>
  <si>
    <t>Оплата послуг (крім комунальних)</t>
  </si>
  <si>
    <t>1 100,0</t>
  </si>
  <si>
    <t>Оплата комунальних послуг та енергоносіїв, у т. ч.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</si>
  <si>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</si>
  <si>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</si>
  <si>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</si>
  <si>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</si>
  <si>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1 351,5</t>
  </si>
  <si>
    <t>1 802,0</t>
  </si>
  <si>
    <t>1 914,6</t>
  </si>
  <si>
    <t>2 252,5</t>
  </si>
  <si>
    <t>оплата інших енергоносіїв</t>
  </si>
  <si>
    <t>Заходи з реалізації державних (регіональних) програм, які не віднесені до заходів розвитку</t>
  </si>
  <si>
    <t>Соціальна забезпечення</t>
  </si>
  <si>
    <t>Інші поточні витрати</t>
  </si>
  <si>
    <t>Усього доходів</t>
  </si>
  <si>
    <t>28 113,1</t>
  </si>
  <si>
    <t>37 484,2</t>
  </si>
  <si>
    <t>39 826,9</t>
  </si>
  <si>
    <t>46 855,2</t>
  </si>
  <si>
    <t>10 781,0</t>
  </si>
  <si>
    <t>10 170,3</t>
  </si>
  <si>
    <t>9 730,7</t>
  </si>
  <si>
    <t>11 173,2</t>
  </si>
  <si>
    <t>Усього витрат</t>
  </si>
  <si>
    <t>18 486,1</t>
  </si>
  <si>
    <t>24 648,1</t>
  </si>
  <si>
    <t>26 188,6</t>
  </si>
  <si>
    <t>30 810,1</t>
  </si>
  <si>
    <t>8 435,6</t>
  </si>
  <si>
    <t>7 590,8</t>
  </si>
  <si>
    <t>6 953,3</t>
  </si>
  <si>
    <t>6 952,0</t>
  </si>
  <si>
    <t>Фінансовий результат (нерозподілені доходи)</t>
  </si>
  <si>
    <t>9 627,1</t>
  </si>
  <si>
    <t>12 836,1</t>
  </si>
  <si>
    <t>13 638,3</t>
  </si>
  <si>
    <t>16 045,1</t>
  </si>
  <si>
    <t>2 345,4</t>
  </si>
  <si>
    <t>2 579,5</t>
  </si>
  <si>
    <t>2 777,4</t>
  </si>
  <si>
    <t>4 221,2</t>
  </si>
  <si>
    <t>ІІ. Інвестиційна діяльність</t>
  </si>
  <si>
    <t>Капітальні інвестиції, у т. ч.</t>
  </si>
  <si>
    <t>-</t>
  </si>
  <si>
    <t>капітальне будівництво</t>
  </si>
  <si>
    <t>придбання основних засобів (ОЗ)</t>
  </si>
  <si>
    <t>придбання інших необоротних матеріальних активів</t>
  </si>
  <si>
    <t>придбання нематеріальних активів</t>
  </si>
  <si>
    <t>- </t>
  </si>
  <si>
    <t>модернізація, модифікація ОЗ</t>
  </si>
  <si>
    <t>капітальний ремонт</t>
  </si>
  <si>
    <t>Вартість ОЗ (на 01.01 відповідного року)</t>
  </si>
  <si>
    <t>Амортизація (на 01.01 відповідного року)</t>
  </si>
  <si>
    <t>Нарахована амортизація (знос) за рік</t>
  </si>
  <si>
    <t>[1]Фінансовий план, що був затверджений, зі змінами.</t>
  </si>
  <si>
    <t>[2]Класифікація персоналу відповідає додатку 2 до інструкції «Інсайт».</t>
  </si>
  <si>
    <t>Заробітна плата</t>
  </si>
  <si>
    <t>План</t>
  </si>
  <si>
    <t>благодійні внески,гранти та дарунки; кошти, що отримують бюджетні установи від підприємств, організацій , фізичних осіб та від інших бюджетних установ для виконання цільових заходів</t>
  </si>
  <si>
    <t>Заг.фонд</t>
  </si>
  <si>
    <t>Благод+доруч</t>
  </si>
  <si>
    <t>Платні</t>
  </si>
  <si>
    <t xml:space="preserve"> Програми Розвитку закладів охорони здоров'я Вовчанського району Харківської області на  2020 р.</t>
  </si>
  <si>
    <t>кошти медичної субвенції</t>
  </si>
  <si>
    <t>ЗАГ.Ф.  Всього за рік</t>
  </si>
  <si>
    <t>ПЛАТНІ Всього за рік</t>
  </si>
  <si>
    <t>БЛАГ.+ДОР. Всього за рік</t>
  </si>
  <si>
    <t>покриття вартості комунальних послуг та енергоносіїв, товарів, робіт, послуг.</t>
  </si>
  <si>
    <t>кошти державного бюджету</t>
  </si>
  <si>
    <t>Сплата податків та зборів до
Державного бюджету України
(податкові платежі)</t>
  </si>
  <si>
    <t>Сплата податків та зборів до
місцевих бюджетів (податкові
платежі)</t>
  </si>
  <si>
    <t>Інші податки, збори та платежі на
користь держави</t>
  </si>
  <si>
    <t xml:space="preserve">Податкова заборгованість </t>
  </si>
  <si>
    <t>IІ. Розрахунки з бюджетом</t>
  </si>
  <si>
    <t>ІІІ. Інвестиційна діяльність</t>
  </si>
  <si>
    <t>Доходи від фінансової діяльності за
зобов’язаннями, у т. ч.</t>
  </si>
  <si>
    <t>кредити</t>
  </si>
  <si>
    <t>позики</t>
  </si>
  <si>
    <t>депозити</t>
  </si>
  <si>
    <t xml:space="preserve">Інші надходження </t>
  </si>
  <si>
    <t xml:space="preserve">Витрати від фінансової діяльності за
зобов’язаннями, у т. ч.: </t>
  </si>
  <si>
    <t xml:space="preserve">Інші витрати </t>
  </si>
  <si>
    <t>IV. Фінансова діяльність</t>
  </si>
  <si>
    <t>V. Коефіцієнтний аналіз</t>
  </si>
  <si>
    <t xml:space="preserve">Валова рентабельність </t>
  </si>
  <si>
    <t>Коефіцієнт відношення капітальних інвестицій до чистого доходу від реалізації продукції (товарів, робіт, послуг)</t>
  </si>
  <si>
    <t>Коефіцієнт зносу основних засобів</t>
  </si>
  <si>
    <t xml:space="preserve">Коефіцієнт відношення капітальних інвестицій до амортизації </t>
  </si>
  <si>
    <t>VІ. Звіт про фінансовий стан</t>
  </si>
  <si>
    <t xml:space="preserve">Необоротні активи </t>
  </si>
  <si>
    <t xml:space="preserve">Оборотні активи </t>
  </si>
  <si>
    <t>Усього активи</t>
  </si>
  <si>
    <t xml:space="preserve">Дебіторська заборгованість </t>
  </si>
  <si>
    <t xml:space="preserve">Кредиторська заборгованість 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</si>
  <si>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</si>
  <si>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цивільноправовими договорами), у т.ч.:</t>
  </si>
  <si>
    <t>Керівник</t>
  </si>
  <si>
    <t xml:space="preserve">Лікарі 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</si>
  <si>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</si>
  <si>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</si>
  <si>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</si>
  <si>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</si>
  <si>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</si>
  <si>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</si>
  <si>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</si>
  <si>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Соціальне забезпечення</t>
  </si>
  <si>
    <t>Дохід (виручка) від реалізації
продукції (товарів, робіт, послуг) у т.ч.:</t>
  </si>
  <si>
    <t>Окремі заходи по реалізації державних
(регіональних) програм, не віднесені
до заходів розвитку</t>
  </si>
  <si>
    <t>Рік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</si>
  <si>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</si>
  <si>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</si>
  <si>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</si>
  <si>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</si>
  <si>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</si>
  <si>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</si>
  <si>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</si>
  <si>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2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</si>
  <si>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</si>
  <si>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</si>
  <si>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</si>
  <si>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</si>
  <si>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</si>
  <si>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</si>
  <si>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</si>
  <si>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</si>
  <si>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</si>
  <si>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</si>
  <si>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</si>
  <si>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</si>
  <si>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</si>
  <si>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</si>
  <si>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</si>
  <si>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(дата)</t>
  </si>
  <si>
    <t xml:space="preserve">ЗАТВЕРДЖЕНО:  </t>
  </si>
  <si>
    <t>(посада керівника підприємства)</t>
  </si>
  <si>
    <r>
      <t xml:space="preserve"> </t>
    </r>
    <r>
      <rPr>
        <sz val="12"/>
        <rFont val="Times New Roman"/>
        <family val="1"/>
      </rPr>
      <t xml:space="preserve">М. П. </t>
    </r>
    <r>
      <rPr>
        <sz val="8"/>
        <rFont val="Times New Roman"/>
        <family val="1"/>
      </rPr>
      <t xml:space="preserve"> (підпис, ініціали ,прізвище )</t>
    </r>
  </si>
  <si>
    <t>Директор</t>
  </si>
  <si>
    <t xml:space="preserve">                             К.В.Тищенко</t>
  </si>
  <si>
    <t>місто Вовчанськ,  Вовчанського району, Харківської області</t>
  </si>
  <si>
    <t>Охорона здоров'я</t>
  </si>
  <si>
    <t>комунальна власність</t>
  </si>
  <si>
    <t>вул.1 Травня, 1 а, м. Вовчанськ, Харківська область, індекс 62504</t>
  </si>
  <si>
    <t>4-24-62</t>
  </si>
  <si>
    <t>Тищенко Костянтин Вікторович</t>
  </si>
  <si>
    <t>02002990</t>
  </si>
  <si>
    <t>комунальне  підприємство</t>
  </si>
  <si>
    <t xml:space="preserve">Директор </t>
  </si>
  <si>
    <t>К.В.Тищенко</t>
  </si>
  <si>
    <t>Дохід з місцевого бюджету за  програмами, у т. ч.</t>
  </si>
  <si>
    <t>С.І.Старостенко</t>
  </si>
  <si>
    <t xml:space="preserve">                Головний бухгалтер</t>
  </si>
  <si>
    <t>Програма підтримки комунального некомерційного підприємства "Вовчанська центральна лікарня" Вовчанської районної ради Харківської області  2019-2021 р.р., Програма "Доступна медицина для всіх" на 2018- 2020 роки, Програма  економічного і соціального розвитку Вовчанського району на 2019 рік</t>
  </si>
  <si>
    <t>Керівник та його заступники</t>
  </si>
  <si>
    <t>реконструкція, модернізація, модифікація ОЗ</t>
  </si>
  <si>
    <t>реалізація оборотних і необоротних активів</t>
  </si>
  <si>
    <t>в т.ч.покриття вартості комунальних послуг та енергоносіїв, товарів, робіт, послуг.</t>
  </si>
  <si>
    <t>дохід від операційної оренди активів,від компенсацій за комунальні платежі від орендаря</t>
  </si>
  <si>
    <t>дохід, отриманий внаслідок безкоштовного передання товарів у сумі нарахованої амортизації</t>
  </si>
  <si>
    <t>ФІНАНСОВИЙ ПЛАН ПІДПРИЄМСТВА НА 2021 рік</t>
  </si>
  <si>
    <t>2021 р. (план)</t>
  </si>
  <si>
    <t xml:space="preserve"> Програми Розвитку закладів охорони здоров'я Вовчанського району Харківської області на  2021р.</t>
  </si>
  <si>
    <t>депозит НСЗУ!!!!</t>
  </si>
  <si>
    <t>2021р. (план)</t>
  </si>
  <si>
    <t>Комунальне некомерційне підприємство "Вовчанська центральна районна лікарня" Вовчанської міської ради</t>
  </si>
  <si>
    <t xml:space="preserve">Залишки коштів на початок року </t>
  </si>
  <si>
    <t xml:space="preserve">Залишок на початок  року </t>
  </si>
  <si>
    <t>ЗАТВЕРДЖЕНО</t>
  </si>
  <si>
    <t xml:space="preserve"> Рішення виконавчого комітету Вовчанської міської ради</t>
  </si>
  <si>
    <t>№ 68.17 від 25.02.2021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</si>
</sst>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[$-FC19]d\ mmmm\ yyyy\ &quot;г.&quot;"/>
    <numFmt numFmtId="201" formatCode="_(* #,##0.0_);_(* \(#,##0.0\);_(* &quot;-&quot;??_);_(@_)"/>
    <numFmt numFmtId="202" formatCode="_-* #,##0.0_р_._-;\-* #,##0.0_р_._-;_-* &quot;-&quot;?_р_._-;_-@_-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6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6" fontId="1" fillId="0" borderId="13" xfId="0" applyNumberFormat="1" applyFont="1" applyBorder="1" applyAlignment="1">
      <alignment horizontal="center" wrapText="1"/>
    </xf>
    <xf numFmtId="0" fontId="7" fillId="0" borderId="0" xfId="42" applyAlignment="1" applyProtection="1">
      <alignment horizontal="justify"/>
      <protection/>
    </xf>
    <xf numFmtId="0" fontId="6" fillId="0" borderId="0" xfId="0" applyFont="1" applyAlignment="1">
      <alignment horizontal="justify"/>
    </xf>
    <xf numFmtId="0" fontId="7" fillId="0" borderId="0" xfId="42" applyAlignment="1" applyProtection="1">
      <alignment/>
      <protection/>
    </xf>
    <xf numFmtId="0" fontId="1" fillId="0" borderId="12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2" fontId="3" fillId="33" borderId="11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33" borderId="17" xfId="0" applyFill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horizontal="center" wrapText="1"/>
    </xf>
    <xf numFmtId="192" fontId="3" fillId="0" borderId="11" xfId="0" applyNumberFormat="1" applyFont="1" applyBorder="1" applyAlignment="1">
      <alignment horizontal="center" vertical="top" wrapText="1"/>
    </xf>
    <xf numFmtId="6" fontId="1" fillId="0" borderId="16" xfId="0" applyNumberFormat="1" applyFont="1" applyBorder="1" applyAlignment="1">
      <alignment horizontal="center" wrapText="1"/>
    </xf>
    <xf numFmtId="192" fontId="3" fillId="0" borderId="14" xfId="0" applyNumberFormat="1" applyFont="1" applyBorder="1" applyAlignment="1">
      <alignment horizontal="right" wrapText="1"/>
    </xf>
    <xf numFmtId="192" fontId="10" fillId="0" borderId="15" xfId="0" applyNumberFormat="1" applyFont="1" applyBorder="1" applyAlignment="1">
      <alignment/>
    </xf>
    <xf numFmtId="192" fontId="10" fillId="0" borderId="14" xfId="0" applyNumberFormat="1" applyFont="1" applyBorder="1" applyAlignment="1">
      <alignment/>
    </xf>
    <xf numFmtId="192" fontId="11" fillId="0" borderId="15" xfId="0" applyNumberFormat="1" applyFont="1" applyBorder="1" applyAlignment="1">
      <alignment/>
    </xf>
    <xf numFmtId="192" fontId="12" fillId="0" borderId="14" xfId="0" applyNumberFormat="1" applyFont="1" applyBorder="1" applyAlignment="1">
      <alignment horizontal="right" wrapText="1"/>
    </xf>
    <xf numFmtId="192" fontId="11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192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justify" vertical="top" wrapText="1"/>
    </xf>
    <xf numFmtId="2" fontId="3" fillId="0" borderId="20" xfId="0" applyNumberFormat="1" applyFont="1" applyBorder="1" applyAlignment="1">
      <alignment horizontal="right" wrapText="1"/>
    </xf>
    <xf numFmtId="192" fontId="2" fillId="0" borderId="14" xfId="0" applyNumberFormat="1" applyFont="1" applyFill="1" applyBorder="1" applyAlignment="1">
      <alignment/>
    </xf>
    <xf numFmtId="6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192" fontId="0" fillId="33" borderId="15" xfId="0" applyNumberFormat="1" applyFill="1" applyBorder="1" applyAlignment="1">
      <alignment/>
    </xf>
    <xf numFmtId="192" fontId="0" fillId="0" borderId="15" xfId="0" applyNumberFormat="1" applyBorder="1" applyAlignment="1">
      <alignment/>
    </xf>
    <xf numFmtId="2" fontId="3" fillId="0" borderId="16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92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justify"/>
    </xf>
    <xf numFmtId="0" fontId="0" fillId="0" borderId="15" xfId="0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wrapText="1"/>
    </xf>
    <xf numFmtId="192" fontId="2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top" wrapText="1"/>
    </xf>
    <xf numFmtId="2" fontId="0" fillId="0" borderId="15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2" fontId="3" fillId="33" borderId="14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2" fillId="33" borderId="14" xfId="0" applyFont="1" applyFill="1" applyBorder="1" applyAlignment="1">
      <alignment/>
    </xf>
    <xf numFmtId="0" fontId="2" fillId="0" borderId="1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26" xfId="0" applyFill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92" fontId="3" fillId="33" borderId="11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wrapText="1"/>
    </xf>
    <xf numFmtId="192" fontId="3" fillId="0" borderId="14" xfId="0" applyNumberFormat="1" applyFont="1" applyFill="1" applyBorder="1" applyAlignment="1">
      <alignment horizontal="right" wrapText="1"/>
    </xf>
    <xf numFmtId="192" fontId="11" fillId="0" borderId="14" xfId="0" applyNumberFormat="1" applyFont="1" applyBorder="1" applyAlignment="1">
      <alignment/>
    </xf>
    <xf numFmtId="192" fontId="11" fillId="0" borderId="15" xfId="0" applyNumberFormat="1" applyFont="1" applyBorder="1" applyAlignment="1">
      <alignment/>
    </xf>
    <xf numFmtId="192" fontId="0" fillId="0" borderId="14" xfId="0" applyNumberFormat="1" applyBorder="1" applyAlignment="1">
      <alignment/>
    </xf>
    <xf numFmtId="192" fontId="2" fillId="0" borderId="16" xfId="0" applyNumberFormat="1" applyFont="1" applyBorder="1" applyAlignment="1">
      <alignment/>
    </xf>
    <xf numFmtId="199" fontId="0" fillId="0" borderId="14" xfId="0" applyNumberFormat="1" applyBorder="1" applyAlignment="1">
      <alignment/>
    </xf>
    <xf numFmtId="192" fontId="2" fillId="33" borderId="14" xfId="0" applyNumberFormat="1" applyFont="1" applyFill="1" applyBorder="1" applyAlignment="1">
      <alignment/>
    </xf>
    <xf numFmtId="199" fontId="2" fillId="0" borderId="14" xfId="0" applyNumberFormat="1" applyFont="1" applyBorder="1" applyAlignment="1">
      <alignment/>
    </xf>
    <xf numFmtId="192" fontId="3" fillId="0" borderId="16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92" fontId="10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2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01" fontId="0" fillId="33" borderId="26" xfId="6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192" fontId="0" fillId="0" borderId="15" xfId="0" applyNumberFormat="1" applyFill="1" applyBorder="1" applyAlignment="1">
      <alignment/>
    </xf>
    <xf numFmtId="192" fontId="3" fillId="0" borderId="11" xfId="0" applyNumberFormat="1" applyFont="1" applyBorder="1" applyAlignment="1">
      <alignment horizontal="right" wrapText="1"/>
    </xf>
    <xf numFmtId="192" fontId="3" fillId="0" borderId="16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0" fillId="0" borderId="15" xfId="0" applyNumberFormat="1" applyBorder="1" applyAlignment="1">
      <alignment/>
    </xf>
    <xf numFmtId="2" fontId="0" fillId="36" borderId="15" xfId="0" applyNumberFormat="1" applyFill="1" applyBorder="1" applyAlignment="1">
      <alignment/>
    </xf>
    <xf numFmtId="192" fontId="0" fillId="0" borderId="14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0" fontId="55" fillId="0" borderId="0" xfId="0" applyFont="1" applyAlignment="1">
      <alignment/>
    </xf>
    <xf numFmtId="2" fontId="0" fillId="0" borderId="26" xfId="0" applyNumberFormat="1" applyFont="1" applyFill="1" applyBorder="1" applyAlignment="1">
      <alignment/>
    </xf>
    <xf numFmtId="2" fontId="0" fillId="36" borderId="26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92" fontId="3" fillId="0" borderId="11" xfId="0" applyNumberFormat="1" applyFont="1" applyFill="1" applyBorder="1" applyAlignment="1">
      <alignment horizontal="right" wrapText="1"/>
    </xf>
    <xf numFmtId="0" fontId="2" fillId="37" borderId="14" xfId="0" applyFont="1" applyFill="1" applyBorder="1" applyAlignment="1">
      <alignment/>
    </xf>
    <xf numFmtId="0" fontId="0" fillId="37" borderId="26" xfId="0" applyFill="1" applyBorder="1" applyAlignment="1">
      <alignment/>
    </xf>
    <xf numFmtId="0" fontId="2" fillId="37" borderId="16" xfId="0" applyFont="1" applyFill="1" applyBorder="1" applyAlignment="1">
      <alignment/>
    </xf>
    <xf numFmtId="2" fontId="0" fillId="37" borderId="26" xfId="0" applyNumberFormat="1" applyFill="1" applyBorder="1" applyAlignment="1">
      <alignment/>
    </xf>
    <xf numFmtId="192" fontId="11" fillId="37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6" fontId="1" fillId="0" borderId="24" xfId="0" applyNumberFormat="1" applyFont="1" applyBorder="1" applyAlignment="1">
      <alignment horizontal="center" wrapText="1"/>
    </xf>
    <xf numFmtId="6" fontId="1" fillId="0" borderId="13" xfId="0" applyNumberFormat="1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33" borderId="3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7" fillId="0" borderId="30" xfId="42" applyBorder="1" applyAlignment="1" applyProtection="1">
      <alignment horizontal="center" wrapText="1"/>
      <protection/>
    </xf>
    <xf numFmtId="0" fontId="7" fillId="0" borderId="12" xfId="42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J137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38.57421875" style="0" customWidth="1"/>
    <col min="2" max="2" width="8.7109375" style="81" customWidth="1"/>
    <col min="3" max="3" width="9.57421875" style="0" bestFit="1" customWidth="1"/>
    <col min="4" max="4" width="12.00390625" style="0" customWidth="1"/>
    <col min="5" max="5" width="12.5742187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2.28125" style="0" customWidth="1"/>
    <col min="10" max="10" width="11.8515625" style="0" customWidth="1"/>
  </cols>
  <sheetData>
    <row r="2" spans="1:9" ht="18.75">
      <c r="A2" s="121"/>
      <c r="B2" s="121"/>
      <c r="C2" s="122"/>
      <c r="D2" s="122"/>
      <c r="E2" s="122"/>
      <c r="F2" s="215"/>
      <c r="G2" s="215"/>
      <c r="H2" s="215"/>
      <c r="I2" s="215"/>
    </row>
    <row r="3" spans="1:9" ht="18.75">
      <c r="A3" s="124" t="s">
        <v>284</v>
      </c>
      <c r="B3" s="126"/>
      <c r="C3" s="126"/>
      <c r="D3" s="126"/>
      <c r="E3" s="123"/>
      <c r="F3" s="216" t="s">
        <v>251</v>
      </c>
      <c r="G3" s="216"/>
      <c r="H3" s="216"/>
      <c r="I3" s="216"/>
    </row>
    <row r="4" spans="1:9" ht="31.5" customHeight="1">
      <c r="A4" s="221" t="s">
        <v>285</v>
      </c>
      <c r="B4" s="221"/>
      <c r="C4" s="140"/>
      <c r="D4" s="140"/>
      <c r="E4" s="123"/>
      <c r="F4" s="221" t="s">
        <v>254</v>
      </c>
      <c r="G4" s="221"/>
      <c r="H4" s="221"/>
      <c r="I4" s="221"/>
    </row>
    <row r="5" spans="1:9" ht="12.75" customHeight="1">
      <c r="A5" s="220"/>
      <c r="B5" s="220"/>
      <c r="C5" s="142"/>
      <c r="D5" s="142"/>
      <c r="E5" s="125"/>
      <c r="F5" s="228" t="s">
        <v>252</v>
      </c>
      <c r="G5" s="228"/>
      <c r="H5" s="228"/>
      <c r="I5" s="228"/>
    </row>
    <row r="6" spans="1:9" ht="18.75">
      <c r="A6" s="221" t="s">
        <v>286</v>
      </c>
      <c r="B6" s="221"/>
      <c r="C6" s="140"/>
      <c r="D6" s="140"/>
      <c r="E6" s="126"/>
      <c r="F6" s="221" t="s">
        <v>255</v>
      </c>
      <c r="G6" s="221"/>
      <c r="H6" s="221"/>
      <c r="I6" s="221"/>
    </row>
    <row r="7" spans="1:9" ht="12.75" customHeight="1">
      <c r="A7" s="144"/>
      <c r="B7" s="142"/>
      <c r="C7" s="142"/>
      <c r="D7" s="142"/>
      <c r="E7" s="122"/>
      <c r="F7" s="228" t="s">
        <v>253</v>
      </c>
      <c r="G7" s="228"/>
      <c r="H7" s="228"/>
      <c r="I7" s="228"/>
    </row>
    <row r="8" spans="1:9" ht="18.75">
      <c r="A8" s="139"/>
      <c r="B8" s="139"/>
      <c r="C8" s="140"/>
      <c r="D8" s="140"/>
      <c r="E8" s="122"/>
      <c r="F8" s="227"/>
      <c r="G8" s="227"/>
      <c r="H8" s="227"/>
      <c r="I8" s="227"/>
    </row>
    <row r="9" spans="1:9" ht="18.75">
      <c r="A9" s="143"/>
      <c r="B9" s="141"/>
      <c r="C9" s="141"/>
      <c r="D9" s="141"/>
      <c r="E9" s="122"/>
      <c r="F9" s="222" t="s">
        <v>250</v>
      </c>
      <c r="G9" s="222"/>
      <c r="H9" s="222"/>
      <c r="I9" s="222"/>
    </row>
    <row r="10" spans="1:9" ht="18.75">
      <c r="A10" s="121"/>
      <c r="B10" s="121"/>
      <c r="C10" s="122"/>
      <c r="D10" s="122"/>
      <c r="E10" s="122"/>
      <c r="F10" s="229"/>
      <c r="G10" s="229"/>
      <c r="H10" s="229"/>
      <c r="I10" s="229"/>
    </row>
    <row r="11" spans="1:9" ht="18.75">
      <c r="A11" s="120"/>
      <c r="B11" s="124"/>
      <c r="C11" s="124"/>
      <c r="D11" s="124"/>
      <c r="E11" s="124"/>
      <c r="F11" s="121"/>
      <c r="G11" s="121"/>
      <c r="H11" s="121"/>
      <c r="I11" s="121"/>
    </row>
    <row r="12" spans="1:9" ht="15.75">
      <c r="A12" s="127"/>
      <c r="B12" s="217"/>
      <c r="C12" s="217"/>
      <c r="D12" s="217"/>
      <c r="E12" s="217"/>
      <c r="F12" s="128"/>
      <c r="G12" s="129"/>
      <c r="H12" s="130" t="s">
        <v>226</v>
      </c>
      <c r="I12" s="131" t="s">
        <v>227</v>
      </c>
    </row>
    <row r="13" spans="1:9" ht="44.25" customHeight="1">
      <c r="A13" s="132" t="s">
        <v>228</v>
      </c>
      <c r="B13" s="217" t="s">
        <v>281</v>
      </c>
      <c r="C13" s="217"/>
      <c r="D13" s="217"/>
      <c r="E13" s="217"/>
      <c r="F13" s="217"/>
      <c r="G13" s="226"/>
      <c r="H13" s="135" t="s">
        <v>229</v>
      </c>
      <c r="I13" s="145" t="s">
        <v>262</v>
      </c>
    </row>
    <row r="14" spans="1:9" ht="15.75">
      <c r="A14" s="132" t="s">
        <v>230</v>
      </c>
      <c r="B14" s="217" t="s">
        <v>263</v>
      </c>
      <c r="C14" s="217"/>
      <c r="D14" s="217"/>
      <c r="E14" s="217"/>
      <c r="F14" s="128"/>
      <c r="G14" s="129"/>
      <c r="H14" s="135" t="s">
        <v>231</v>
      </c>
      <c r="I14" s="131"/>
    </row>
    <row r="15" spans="1:9" ht="15.75" customHeight="1">
      <c r="A15" s="132" t="s">
        <v>232</v>
      </c>
      <c r="B15" s="217" t="s">
        <v>256</v>
      </c>
      <c r="C15" s="217"/>
      <c r="D15" s="217"/>
      <c r="E15" s="217"/>
      <c r="F15" s="217"/>
      <c r="G15" s="226"/>
      <c r="H15" s="135" t="s">
        <v>233</v>
      </c>
      <c r="I15" s="131">
        <v>6321600000</v>
      </c>
    </row>
    <row r="16" spans="1:9" ht="15.75">
      <c r="A16" s="132" t="s">
        <v>234</v>
      </c>
      <c r="B16" s="217"/>
      <c r="C16" s="217"/>
      <c r="D16" s="217"/>
      <c r="E16" s="217"/>
      <c r="F16" s="133"/>
      <c r="G16" s="134"/>
      <c r="H16" s="135" t="s">
        <v>235</v>
      </c>
      <c r="I16" s="131"/>
    </row>
    <row r="17" spans="1:9" ht="15.75">
      <c r="A17" s="132" t="s">
        <v>236</v>
      </c>
      <c r="B17" s="217" t="s">
        <v>257</v>
      </c>
      <c r="C17" s="217"/>
      <c r="D17" s="217"/>
      <c r="E17" s="217"/>
      <c r="F17" s="133"/>
      <c r="G17" s="134"/>
      <c r="H17" s="135" t="s">
        <v>237</v>
      </c>
      <c r="I17" s="131"/>
    </row>
    <row r="18" spans="1:9" ht="15.75">
      <c r="A18" s="132" t="s">
        <v>238</v>
      </c>
      <c r="B18" s="217" t="s">
        <v>239</v>
      </c>
      <c r="C18" s="217"/>
      <c r="D18" s="217"/>
      <c r="E18" s="217"/>
      <c r="F18" s="133"/>
      <c r="G18" s="136"/>
      <c r="H18" s="137" t="s">
        <v>240</v>
      </c>
      <c r="I18" s="131" t="s">
        <v>241</v>
      </c>
    </row>
    <row r="19" spans="1:9" ht="15.75">
      <c r="A19" s="132" t="s">
        <v>242</v>
      </c>
      <c r="B19" s="217"/>
      <c r="C19" s="217"/>
      <c r="D19" s="217"/>
      <c r="E19" s="217"/>
      <c r="F19" s="217" t="s">
        <v>243</v>
      </c>
      <c r="G19" s="218"/>
      <c r="H19" s="219"/>
      <c r="I19" s="138"/>
    </row>
    <row r="20" spans="1:9" ht="15.75">
      <c r="A20" s="132" t="s">
        <v>244</v>
      </c>
      <c r="B20" s="217" t="s">
        <v>258</v>
      </c>
      <c r="C20" s="217"/>
      <c r="D20" s="217"/>
      <c r="E20" s="217"/>
      <c r="F20" s="217" t="s">
        <v>245</v>
      </c>
      <c r="G20" s="218"/>
      <c r="H20" s="219"/>
      <c r="I20" s="138"/>
    </row>
    <row r="21" spans="1:9" ht="31.5">
      <c r="A21" s="132" t="s">
        <v>246</v>
      </c>
      <c r="B21" s="217">
        <v>370.25</v>
      </c>
      <c r="C21" s="217"/>
      <c r="D21" s="217"/>
      <c r="E21" s="217"/>
      <c r="F21" s="133"/>
      <c r="G21" s="133"/>
      <c r="H21" s="133"/>
      <c r="I21" s="134"/>
    </row>
    <row r="22" spans="1:9" ht="15.75" customHeight="1">
      <c r="A22" s="132" t="s">
        <v>247</v>
      </c>
      <c r="B22" s="217" t="s">
        <v>259</v>
      </c>
      <c r="C22" s="217"/>
      <c r="D22" s="217"/>
      <c r="E22" s="217"/>
      <c r="F22" s="217"/>
      <c r="G22" s="217"/>
      <c r="H22" s="128"/>
      <c r="I22" s="129"/>
    </row>
    <row r="23" spans="1:9" ht="15.75">
      <c r="A23" s="132" t="s">
        <v>248</v>
      </c>
      <c r="B23" s="217" t="s">
        <v>260</v>
      </c>
      <c r="C23" s="217"/>
      <c r="D23" s="217"/>
      <c r="E23" s="217"/>
      <c r="F23" s="133"/>
      <c r="G23" s="133"/>
      <c r="H23" s="133"/>
      <c r="I23" s="134"/>
    </row>
    <row r="24" spans="1:9" ht="15.75">
      <c r="A24" s="132" t="s">
        <v>249</v>
      </c>
      <c r="B24" s="217" t="s">
        <v>261</v>
      </c>
      <c r="C24" s="217"/>
      <c r="D24" s="217"/>
      <c r="E24" s="217"/>
      <c r="F24" s="128"/>
      <c r="G24" s="128"/>
      <c r="H24" s="128"/>
      <c r="I24" s="129"/>
    </row>
    <row r="26" ht="13.5" thickBot="1"/>
    <row r="27" spans="1:10" ht="19.5" thickBot="1">
      <c r="A27" s="223" t="s">
        <v>276</v>
      </c>
      <c r="B27" s="224"/>
      <c r="C27" s="224"/>
      <c r="D27" s="224"/>
      <c r="E27" s="224"/>
      <c r="F27" s="224"/>
      <c r="G27" s="224"/>
      <c r="H27" s="224"/>
      <c r="I27" s="224"/>
      <c r="J27" s="225"/>
    </row>
    <row r="28" spans="1:10" ht="16.5" thickBot="1">
      <c r="A28" s="198" t="s">
        <v>1</v>
      </c>
      <c r="B28" s="198" t="s">
        <v>2</v>
      </c>
      <c r="C28" s="2">
        <v>2019</v>
      </c>
      <c r="D28" s="209">
        <v>2020</v>
      </c>
      <c r="E28" s="210"/>
      <c r="F28" s="202" t="s">
        <v>280</v>
      </c>
      <c r="G28" s="203"/>
      <c r="H28" s="203"/>
      <c r="I28" s="203"/>
      <c r="J28" s="204"/>
    </row>
    <row r="29" spans="1:10" ht="16.5" thickBot="1">
      <c r="A29" s="208"/>
      <c r="B29" s="208"/>
      <c r="C29" s="1" t="s">
        <v>3</v>
      </c>
      <c r="D29" s="211" t="s">
        <v>175</v>
      </c>
      <c r="E29" s="213" t="s">
        <v>6</v>
      </c>
      <c r="F29" s="198" t="s">
        <v>7</v>
      </c>
      <c r="G29" s="202" t="s">
        <v>8</v>
      </c>
      <c r="H29" s="203"/>
      <c r="I29" s="203"/>
      <c r="J29" s="204"/>
    </row>
    <row r="30" spans="1:10" ht="16.5" thickBot="1">
      <c r="A30" s="199"/>
      <c r="B30" s="199"/>
      <c r="C30" s="3"/>
      <c r="D30" s="212"/>
      <c r="E30" s="214"/>
      <c r="F30" s="199"/>
      <c r="G30" s="4" t="s">
        <v>9</v>
      </c>
      <c r="H30" s="4" t="s">
        <v>10</v>
      </c>
      <c r="I30" s="4" t="s">
        <v>11</v>
      </c>
      <c r="J30" s="4" t="s">
        <v>12</v>
      </c>
    </row>
    <row r="31" spans="1:10" ht="16.5" thickBot="1">
      <c r="A31" s="5">
        <v>1</v>
      </c>
      <c r="B31" s="17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  <c r="H31" s="6">
        <v>8</v>
      </c>
      <c r="I31" s="6">
        <v>9</v>
      </c>
      <c r="J31" s="6">
        <v>10</v>
      </c>
    </row>
    <row r="32" spans="1:10" ht="16.5" thickBot="1">
      <c r="A32" s="205" t="s">
        <v>13</v>
      </c>
      <c r="B32" s="206"/>
      <c r="C32" s="206"/>
      <c r="D32" s="206"/>
      <c r="E32" s="206"/>
      <c r="F32" s="206"/>
      <c r="G32" s="206"/>
      <c r="H32" s="206"/>
      <c r="I32" s="206"/>
      <c r="J32" s="207"/>
    </row>
    <row r="33" spans="1:10" ht="16.5" thickBot="1">
      <c r="A33" s="7" t="s">
        <v>14</v>
      </c>
      <c r="B33" s="17"/>
      <c r="C33" s="8"/>
      <c r="D33" s="8"/>
      <c r="E33" s="8"/>
      <c r="F33" s="8"/>
      <c r="G33" s="8"/>
      <c r="H33" s="8"/>
      <c r="I33" s="8"/>
      <c r="J33" s="8"/>
    </row>
    <row r="34" spans="1:10" ht="34.5" customHeight="1" thickBot="1">
      <c r="A34" s="9" t="s">
        <v>224</v>
      </c>
      <c r="B34" s="4">
        <v>1010</v>
      </c>
      <c r="C34" s="25">
        <v>32465.5</v>
      </c>
      <c r="D34" s="177">
        <v>72410.9</v>
      </c>
      <c r="E34" s="177">
        <v>80754.99999999999</v>
      </c>
      <c r="F34" s="177">
        <f>'план 2021'!C8</f>
        <v>76920.7</v>
      </c>
      <c r="G34" s="177">
        <f>'план 2021'!D8</f>
        <v>22481.2</v>
      </c>
      <c r="H34" s="177">
        <f>'план 2021'!E8</f>
        <v>18156.100000000002</v>
      </c>
      <c r="I34" s="177">
        <f>'план 2021'!F8</f>
        <v>18155</v>
      </c>
      <c r="J34" s="177">
        <f>'план 2021'!G8</f>
        <v>18128.399999999998</v>
      </c>
    </row>
    <row r="35" spans="1:10" ht="34.5" customHeight="1" thickBot="1">
      <c r="A35" s="12" t="s">
        <v>23</v>
      </c>
      <c r="B35" s="4">
        <v>1011</v>
      </c>
      <c r="C35" s="25">
        <v>0</v>
      </c>
      <c r="D35" s="177">
        <v>61590.7</v>
      </c>
      <c r="E35" s="177">
        <v>69956.9</v>
      </c>
      <c r="F35" s="177">
        <f>'план 2021'!C9</f>
        <v>75357.1</v>
      </c>
      <c r="G35" s="177">
        <f>'план 2021'!D9</f>
        <v>22096.4</v>
      </c>
      <c r="H35" s="177">
        <f>'план 2021'!E9</f>
        <v>17753.9</v>
      </c>
      <c r="I35" s="177">
        <f>'план 2021'!F9</f>
        <v>17753.7</v>
      </c>
      <c r="J35" s="177">
        <f>'план 2021'!G9</f>
        <v>17753.1</v>
      </c>
    </row>
    <row r="36" spans="1:10" ht="34.5" customHeight="1" thickBot="1">
      <c r="A36" s="12" t="s">
        <v>29</v>
      </c>
      <c r="B36" s="4">
        <v>1012</v>
      </c>
      <c r="C36" s="25">
        <v>1380.1</v>
      </c>
      <c r="D36" s="177">
        <v>1587.4</v>
      </c>
      <c r="E36" s="177">
        <v>1601.4</v>
      </c>
      <c r="F36" s="177">
        <f>'план 2021'!C10</f>
        <v>1563.6</v>
      </c>
      <c r="G36" s="177">
        <f>'план 2021'!D10</f>
        <v>384.8</v>
      </c>
      <c r="H36" s="177">
        <f>'план 2021'!E10</f>
        <v>402.2</v>
      </c>
      <c r="I36" s="177">
        <f>'план 2021'!F10</f>
        <v>401.3</v>
      </c>
      <c r="J36" s="177">
        <f>'план 2021'!G10</f>
        <v>375.3</v>
      </c>
    </row>
    <row r="37" spans="1:10" ht="34.5" customHeight="1" thickBot="1">
      <c r="A37" s="12" t="s">
        <v>181</v>
      </c>
      <c r="B37" s="4">
        <v>1013</v>
      </c>
      <c r="C37" s="25">
        <v>31085.4</v>
      </c>
      <c r="D37" s="177">
        <v>8315.8</v>
      </c>
      <c r="E37" s="177">
        <v>8279.7</v>
      </c>
      <c r="F37" s="177">
        <f>'план 2021'!C11</f>
        <v>0</v>
      </c>
      <c r="G37" s="177">
        <f>'план 2021'!D11</f>
        <v>0</v>
      </c>
      <c r="H37" s="177">
        <f>'план 2021'!E11</f>
        <v>0</v>
      </c>
      <c r="I37" s="177">
        <f>'план 2021'!F11</f>
        <v>0</v>
      </c>
      <c r="J37" s="177">
        <f>'план 2021'!G11</f>
        <v>0</v>
      </c>
    </row>
    <row r="38" spans="1:10" ht="34.5" customHeight="1" thickBot="1">
      <c r="A38" s="12" t="s">
        <v>186</v>
      </c>
      <c r="B38" s="4">
        <v>1014</v>
      </c>
      <c r="C38" s="25">
        <v>0</v>
      </c>
      <c r="D38" s="177">
        <v>917</v>
      </c>
      <c r="E38" s="177">
        <v>917</v>
      </c>
      <c r="F38" s="177">
        <f>'план 2021'!C12</f>
        <v>0</v>
      </c>
      <c r="G38" s="177">
        <f>'план 2021'!D12</f>
        <v>0</v>
      </c>
      <c r="H38" s="177">
        <f>'план 2021'!E12</f>
        <v>0</v>
      </c>
      <c r="I38" s="177">
        <f>'план 2021'!F12</f>
        <v>0</v>
      </c>
      <c r="J38" s="177">
        <f>'план 2021'!G12</f>
        <v>0</v>
      </c>
    </row>
    <row r="39" spans="1:10" ht="34.5" customHeight="1" thickBot="1">
      <c r="A39" s="9" t="s">
        <v>266</v>
      </c>
      <c r="B39" s="4">
        <v>1020</v>
      </c>
      <c r="C39" s="25">
        <v>18882.3</v>
      </c>
      <c r="D39" s="177">
        <v>9837.2</v>
      </c>
      <c r="E39" s="189">
        <v>9073.4</v>
      </c>
      <c r="F39" s="177">
        <f>'план 2021'!C13</f>
        <v>5446.7</v>
      </c>
      <c r="G39" s="177">
        <f>'план 2021'!D13</f>
        <v>1565</v>
      </c>
      <c r="H39" s="177">
        <f>'план 2021'!E13</f>
        <v>649.7</v>
      </c>
      <c r="I39" s="177">
        <f>'план 2021'!F13</f>
        <v>1191.6</v>
      </c>
      <c r="J39" s="177">
        <f>'план 2021'!G13</f>
        <v>2040.4</v>
      </c>
    </row>
    <row r="40" spans="1:10" ht="147" customHeight="1" thickBot="1">
      <c r="A40" s="180" t="s">
        <v>269</v>
      </c>
      <c r="B40" s="4">
        <v>1021</v>
      </c>
      <c r="C40" s="25">
        <v>14720.7</v>
      </c>
      <c r="D40" s="25"/>
      <c r="E40" s="25"/>
      <c r="F40" s="177"/>
      <c r="G40" s="177"/>
      <c r="H40" s="177"/>
      <c r="I40" s="177"/>
      <c r="J40" s="177"/>
    </row>
    <row r="41" spans="1:10" ht="51" customHeight="1" thickBot="1">
      <c r="A41" s="12" t="s">
        <v>180</v>
      </c>
      <c r="B41" s="4">
        <v>1022</v>
      </c>
      <c r="C41" s="25">
        <v>0</v>
      </c>
      <c r="D41" s="177">
        <v>9837.2</v>
      </c>
      <c r="E41" s="177">
        <v>9073.4</v>
      </c>
      <c r="F41" s="177">
        <f>'план 2021'!C14</f>
        <v>5446.7</v>
      </c>
      <c r="G41" s="177">
        <f>'план 2021'!D14</f>
        <v>1565</v>
      </c>
      <c r="H41" s="177">
        <f>'план 2021'!E14</f>
        <v>649.7</v>
      </c>
      <c r="I41" s="177">
        <f>'план 2021'!F14</f>
        <v>1191.6</v>
      </c>
      <c r="J41" s="177">
        <f>'план 2021'!G14</f>
        <v>2040.4</v>
      </c>
    </row>
    <row r="42" spans="1:10" ht="51" customHeight="1" thickBot="1">
      <c r="A42" s="179" t="s">
        <v>273</v>
      </c>
      <c r="B42" s="4">
        <v>1023</v>
      </c>
      <c r="C42" s="25">
        <v>4161.6</v>
      </c>
      <c r="D42" s="177">
        <v>3586.6</v>
      </c>
      <c r="E42" s="177">
        <v>3513</v>
      </c>
      <c r="F42" s="177">
        <f>'план 2021'!C15</f>
        <v>4846.2</v>
      </c>
      <c r="G42" s="177">
        <f>'план 2021'!D15</f>
        <v>1411.1</v>
      </c>
      <c r="H42" s="177">
        <f>'план 2021'!E15</f>
        <v>419.2</v>
      </c>
      <c r="I42" s="177">
        <f>'план 2021'!F15</f>
        <v>1059.2</v>
      </c>
      <c r="J42" s="177">
        <f>'план 2021'!G15</f>
        <v>1956.7</v>
      </c>
    </row>
    <row r="43" spans="1:10" ht="34.5" customHeight="1" thickBot="1">
      <c r="A43" s="9" t="s">
        <v>60</v>
      </c>
      <c r="B43" s="4">
        <v>1030</v>
      </c>
      <c r="C43" s="25">
        <v>610</v>
      </c>
      <c r="D43" s="177">
        <v>3974.2</v>
      </c>
      <c r="E43" s="177">
        <v>4833.9</v>
      </c>
      <c r="F43" s="177">
        <f>'план 2021'!C16</f>
        <v>20811.699999999997</v>
      </c>
      <c r="G43" s="177">
        <f>'план 2021'!D16</f>
        <v>19131.5</v>
      </c>
      <c r="H43" s="177">
        <f>'план 2021'!E16</f>
        <v>560.1</v>
      </c>
      <c r="I43" s="177">
        <f>'план 2021'!F16</f>
        <v>560.1</v>
      </c>
      <c r="J43" s="177">
        <f>'план 2021'!G16</f>
        <v>560</v>
      </c>
    </row>
    <row r="44" spans="1:10" ht="54" customHeight="1" thickBot="1">
      <c r="A44" s="12" t="s">
        <v>274</v>
      </c>
      <c r="B44" s="4">
        <v>1031</v>
      </c>
      <c r="C44" s="25">
        <v>16.5</v>
      </c>
      <c r="D44" s="177">
        <v>75.4</v>
      </c>
      <c r="E44" s="177">
        <v>160.5</v>
      </c>
      <c r="F44" s="177">
        <f>'план 2021'!C17</f>
        <v>60.3</v>
      </c>
      <c r="G44" s="177">
        <f>'план 2021'!D17</f>
        <v>15.1</v>
      </c>
      <c r="H44" s="177">
        <f>'план 2021'!E17</f>
        <v>15.1</v>
      </c>
      <c r="I44" s="177">
        <f>'план 2021'!F17</f>
        <v>15.1</v>
      </c>
      <c r="J44" s="177">
        <f>'план 2021'!G17</f>
        <v>15</v>
      </c>
    </row>
    <row r="45" spans="1:10" ht="34.5" customHeight="1" thickBot="1">
      <c r="A45" s="12" t="s">
        <v>283</v>
      </c>
      <c r="B45" s="4">
        <v>1032</v>
      </c>
      <c r="C45" s="25">
        <v>30.9</v>
      </c>
      <c r="D45" s="177">
        <v>17.4</v>
      </c>
      <c r="E45" s="177">
        <v>18.3</v>
      </c>
      <c r="F45" s="177">
        <f>'план 2021'!C18</f>
        <v>6020.4</v>
      </c>
      <c r="G45" s="177">
        <f>'план 2021'!D18</f>
        <v>6020.4</v>
      </c>
      <c r="H45" s="177">
        <f>'план 2021'!E18</f>
        <v>0</v>
      </c>
      <c r="I45" s="177">
        <f>'план 2021'!F18</f>
        <v>0</v>
      </c>
      <c r="J45" s="177">
        <f>'план 2021'!G18</f>
        <v>0</v>
      </c>
    </row>
    <row r="46" spans="1:10" ht="99.75" customHeight="1" thickBot="1">
      <c r="A46" s="12" t="s">
        <v>176</v>
      </c>
      <c r="B46" s="4">
        <v>1033</v>
      </c>
      <c r="C46" s="25">
        <v>562.6</v>
      </c>
      <c r="D46" s="177">
        <v>3351.7</v>
      </c>
      <c r="E46" s="177">
        <v>3351.7</v>
      </c>
      <c r="F46" s="177">
        <f>'план 2021'!C19</f>
        <v>14731</v>
      </c>
      <c r="G46" s="177">
        <f>'план 2021'!D19</f>
        <v>13096</v>
      </c>
      <c r="H46" s="177">
        <f>'план 2021'!E19</f>
        <v>545</v>
      </c>
      <c r="I46" s="177">
        <f>'план 2021'!F19</f>
        <v>545</v>
      </c>
      <c r="J46" s="177">
        <f>'план 2021'!G19</f>
        <v>545</v>
      </c>
    </row>
    <row r="47" spans="1:10" ht="47.25" customHeight="1" thickBot="1">
      <c r="A47" s="179" t="s">
        <v>275</v>
      </c>
      <c r="B47" s="4">
        <v>1034</v>
      </c>
      <c r="C47" s="25"/>
      <c r="D47" s="177">
        <v>529.7</v>
      </c>
      <c r="E47" s="177">
        <v>1257.3</v>
      </c>
      <c r="F47" s="177">
        <f>'план 2021'!C20</f>
        <v>0</v>
      </c>
      <c r="G47" s="177">
        <f>'план 2021'!D20</f>
        <v>0</v>
      </c>
      <c r="H47" s="177">
        <f>'план 2021'!E20</f>
        <v>0</v>
      </c>
      <c r="I47" s="177">
        <f>'план 2021'!F20</f>
        <v>0</v>
      </c>
      <c r="J47" s="177">
        <f>'план 2021'!G20</f>
        <v>0</v>
      </c>
    </row>
    <row r="48" spans="1:10" ht="34.5" customHeight="1" thickBot="1">
      <c r="A48" s="9" t="s">
        <v>64</v>
      </c>
      <c r="B48" s="4">
        <v>1040</v>
      </c>
      <c r="C48" s="25">
        <v>19.1</v>
      </c>
      <c r="D48" s="177">
        <v>26.4</v>
      </c>
      <c r="E48" s="177">
        <v>25.9</v>
      </c>
      <c r="F48" s="177">
        <f>'план 2021'!C21</f>
        <v>17</v>
      </c>
      <c r="G48" s="177">
        <f>'план 2021'!D21</f>
        <v>6.5</v>
      </c>
      <c r="H48" s="177">
        <f>'план 2021'!E21</f>
        <v>3.5</v>
      </c>
      <c r="I48" s="177">
        <f>'план 2021'!F21</f>
        <v>3.5</v>
      </c>
      <c r="J48" s="177">
        <f>'план 2021'!G21</f>
        <v>3.5</v>
      </c>
    </row>
    <row r="49" spans="1:10" ht="34.5" customHeight="1" thickBot="1">
      <c r="A49" s="12" t="s">
        <v>65</v>
      </c>
      <c r="B49" s="4">
        <v>1041</v>
      </c>
      <c r="C49" s="25">
        <v>19.1</v>
      </c>
      <c r="D49" s="177">
        <v>26.4</v>
      </c>
      <c r="E49" s="177">
        <v>25.9</v>
      </c>
      <c r="F49" s="177">
        <f>'план 2021'!C22</f>
        <v>17</v>
      </c>
      <c r="G49" s="177">
        <f>'план 2021'!D22</f>
        <v>6.5</v>
      </c>
      <c r="H49" s="177">
        <f>'план 2021'!E22</f>
        <v>3.5</v>
      </c>
      <c r="I49" s="177">
        <f>'план 2021'!F22</f>
        <v>3.5</v>
      </c>
      <c r="J49" s="177">
        <f>'план 2021'!G22</f>
        <v>3.5</v>
      </c>
    </row>
    <row r="50" spans="1:10" ht="34.5" customHeight="1" thickBot="1">
      <c r="A50" s="28" t="s">
        <v>66</v>
      </c>
      <c r="B50" s="66"/>
      <c r="C50" s="65">
        <v>0</v>
      </c>
      <c r="D50" s="178"/>
      <c r="E50" s="178"/>
      <c r="F50" s="178">
        <f>'план 2021'!C23</f>
        <v>0</v>
      </c>
      <c r="G50" s="178">
        <f>'план 2021'!D23</f>
        <v>0</v>
      </c>
      <c r="H50" s="178">
        <f>'план 2021'!E23</f>
        <v>0</v>
      </c>
      <c r="I50" s="178">
        <f>'план 2021'!F23</f>
        <v>0</v>
      </c>
      <c r="J50" s="178">
        <f>'план 2021'!G23</f>
        <v>0</v>
      </c>
    </row>
    <row r="51" spans="1:10" ht="34.5" customHeight="1" thickBot="1">
      <c r="A51" s="76" t="s">
        <v>174</v>
      </c>
      <c r="B51" s="66">
        <v>1050</v>
      </c>
      <c r="C51" s="65">
        <v>25570.24</v>
      </c>
      <c r="D51" s="178">
        <v>44003.8</v>
      </c>
      <c r="E51" s="178">
        <v>42575.827</v>
      </c>
      <c r="F51" s="178">
        <f>'план 2021'!C24</f>
        <v>50145.899999999994</v>
      </c>
      <c r="G51" s="178">
        <f>'план 2021'!D24</f>
        <v>17082.6</v>
      </c>
      <c r="H51" s="178">
        <f>'план 2021'!E24</f>
        <v>11019.699999999999</v>
      </c>
      <c r="I51" s="178">
        <f>'план 2021'!F24</f>
        <v>11021.8</v>
      </c>
      <c r="J51" s="178">
        <f>'план 2021'!G24</f>
        <v>11021.800000000001</v>
      </c>
    </row>
    <row r="52" spans="1:10" ht="34.5" customHeight="1" thickBot="1">
      <c r="A52" s="67" t="s">
        <v>102</v>
      </c>
      <c r="B52" s="66">
        <v>1060</v>
      </c>
      <c r="C52" s="65">
        <v>5478.67</v>
      </c>
      <c r="D52" s="178">
        <v>9418.1</v>
      </c>
      <c r="E52" s="178">
        <v>9003.836</v>
      </c>
      <c r="F52" s="178">
        <f>'план 2021'!C25</f>
        <v>11013.7</v>
      </c>
      <c r="G52" s="178">
        <f>'план 2021'!D25</f>
        <v>3728.2999999999997</v>
      </c>
      <c r="H52" s="178">
        <f>'план 2021'!E25</f>
        <v>2428.2</v>
      </c>
      <c r="I52" s="178">
        <f>'план 2021'!F25</f>
        <v>2428.7</v>
      </c>
      <c r="J52" s="178">
        <f>'план 2021'!G25</f>
        <v>2428.5</v>
      </c>
    </row>
    <row r="53" spans="1:10" ht="34.5" customHeight="1" thickBot="1">
      <c r="A53" s="9" t="s">
        <v>109</v>
      </c>
      <c r="B53" s="17">
        <v>1070</v>
      </c>
      <c r="C53" s="25">
        <v>1729.63</v>
      </c>
      <c r="D53" s="177">
        <v>9419.8</v>
      </c>
      <c r="E53" s="177">
        <v>8209.35</v>
      </c>
      <c r="F53" s="177">
        <f>'план 2021'!C26</f>
        <v>10906.7</v>
      </c>
      <c r="G53" s="177">
        <f>'план 2021'!D26</f>
        <v>4288.6</v>
      </c>
      <c r="H53" s="177">
        <f>'план 2021'!E26</f>
        <v>2204.6000000000004</v>
      </c>
      <c r="I53" s="177">
        <f>'план 2021'!F26</f>
        <v>2204.3</v>
      </c>
      <c r="J53" s="177">
        <f>'план 2021'!G26</f>
        <v>2209.2</v>
      </c>
    </row>
    <row r="54" spans="1:10" ht="34.5" customHeight="1" thickBot="1">
      <c r="A54" s="9" t="s">
        <v>113</v>
      </c>
      <c r="B54" s="17">
        <v>1080</v>
      </c>
      <c r="C54" s="25">
        <v>2606.41</v>
      </c>
      <c r="D54" s="177">
        <v>1271.3</v>
      </c>
      <c r="E54" s="177">
        <v>1158.0059999999999</v>
      </c>
      <c r="F54" s="177">
        <f>'план 2021'!C27</f>
        <v>1223</v>
      </c>
      <c r="G54" s="177">
        <f>'план 2021'!D27</f>
        <v>508.9</v>
      </c>
      <c r="H54" s="177">
        <f>'план 2021'!E27</f>
        <v>240.2</v>
      </c>
      <c r="I54" s="177">
        <f>'план 2021'!F27</f>
        <v>237</v>
      </c>
      <c r="J54" s="177">
        <f>'план 2021'!G27</f>
        <v>236.9</v>
      </c>
    </row>
    <row r="55" spans="1:10" ht="34.5" customHeight="1" thickBot="1">
      <c r="A55" s="9" t="s">
        <v>117</v>
      </c>
      <c r="B55" s="4">
        <v>1090</v>
      </c>
      <c r="C55" s="25">
        <v>562.83</v>
      </c>
      <c r="D55" s="177">
        <v>1302</v>
      </c>
      <c r="E55" s="177">
        <v>1209.046</v>
      </c>
      <c r="F55" s="177">
        <f>'план 2021'!C28</f>
        <v>1015.3</v>
      </c>
      <c r="G55" s="177">
        <f>'план 2021'!D28</f>
        <v>411</v>
      </c>
      <c r="H55" s="177">
        <f>'план 2021'!E28</f>
        <v>207.8</v>
      </c>
      <c r="I55" s="177">
        <f>'план 2021'!F28</f>
        <v>201.3</v>
      </c>
      <c r="J55" s="177">
        <f>'план 2021'!G28</f>
        <v>195.2</v>
      </c>
    </row>
    <row r="56" spans="1:10" ht="34.5" customHeight="1" thickBot="1">
      <c r="A56" s="9" t="s">
        <v>119</v>
      </c>
      <c r="B56" s="17">
        <v>1100</v>
      </c>
      <c r="C56" s="25">
        <v>4233.5</v>
      </c>
      <c r="D56" s="177">
        <v>3589.7000000000003</v>
      </c>
      <c r="E56" s="177">
        <v>3516.0640000000003</v>
      </c>
      <c r="F56" s="177">
        <f>'план 2021'!C29</f>
        <v>4846.2</v>
      </c>
      <c r="G56" s="177">
        <f>'план 2021'!D29</f>
        <v>1411.1000000000001</v>
      </c>
      <c r="H56" s="177">
        <f>'план 2021'!E29</f>
        <v>419.2</v>
      </c>
      <c r="I56" s="177">
        <f>'план 2021'!F29</f>
        <v>1059.1999999999998</v>
      </c>
      <c r="J56" s="177">
        <f>'план 2021'!G29</f>
        <v>1956.7</v>
      </c>
    </row>
    <row r="57" spans="1:10" ht="34.5" customHeight="1" thickBot="1">
      <c r="A57" s="12" t="s">
        <v>120</v>
      </c>
      <c r="B57" s="17">
        <v>1101</v>
      </c>
      <c r="C57" s="25">
        <v>3157.9</v>
      </c>
      <c r="D57" s="177">
        <v>2590.9</v>
      </c>
      <c r="E57" s="177">
        <v>2527.766</v>
      </c>
      <c r="F57" s="177">
        <f>'план 2021'!C30</f>
        <v>3598.3</v>
      </c>
      <c r="G57" s="177">
        <f>'план 2021'!D30</f>
        <v>1065.8</v>
      </c>
      <c r="H57" s="177">
        <f>'план 2021'!E30</f>
        <v>133.3</v>
      </c>
      <c r="I57" s="177">
        <f>'план 2021'!F30</f>
        <v>800</v>
      </c>
      <c r="J57" s="177">
        <f>'план 2021'!G30</f>
        <v>1599.2</v>
      </c>
    </row>
    <row r="58" spans="1:10" ht="34.5" customHeight="1" thickBot="1">
      <c r="A58" s="12" t="s">
        <v>121</v>
      </c>
      <c r="B58" s="17">
        <v>1102</v>
      </c>
      <c r="C58" s="25">
        <v>362.5</v>
      </c>
      <c r="D58" s="177">
        <v>274</v>
      </c>
      <c r="E58" s="177">
        <v>273.023</v>
      </c>
      <c r="F58" s="177">
        <f>'план 2021'!C31</f>
        <v>354.5</v>
      </c>
      <c r="G58" s="177">
        <f>'план 2021'!D31</f>
        <v>88.7</v>
      </c>
      <c r="H58" s="177">
        <f>'план 2021'!E31</f>
        <v>88.8</v>
      </c>
      <c r="I58" s="177">
        <f>'план 2021'!F31</f>
        <v>88.8</v>
      </c>
      <c r="J58" s="177">
        <f>'план 2021'!G31</f>
        <v>88.2</v>
      </c>
    </row>
    <row r="59" spans="1:10" ht="34.5" customHeight="1" thickBot="1">
      <c r="A59" s="12" t="s">
        <v>122</v>
      </c>
      <c r="B59" s="17">
        <v>1103</v>
      </c>
      <c r="C59" s="25">
        <v>678.8</v>
      </c>
      <c r="D59" s="177">
        <v>695.5</v>
      </c>
      <c r="E59" s="177">
        <v>688.241</v>
      </c>
      <c r="F59" s="177">
        <f>'план 2021'!C32</f>
        <v>860.4000000000001</v>
      </c>
      <c r="G59" s="177">
        <f>'план 2021'!D32</f>
        <v>248.2</v>
      </c>
      <c r="H59" s="177">
        <f>'план 2021'!E32</f>
        <v>188.7</v>
      </c>
      <c r="I59" s="177">
        <f>'план 2021'!F32</f>
        <v>162.3</v>
      </c>
      <c r="J59" s="177">
        <f>'план 2021'!G32</f>
        <v>261.2</v>
      </c>
    </row>
    <row r="60" spans="1:10" ht="34.5" customHeight="1" thickBot="1">
      <c r="A60" s="12" t="s">
        <v>123</v>
      </c>
      <c r="B60" s="17">
        <v>1104</v>
      </c>
      <c r="C60" s="25">
        <v>0</v>
      </c>
      <c r="D60" s="177">
        <v>0</v>
      </c>
      <c r="E60" s="177">
        <v>0</v>
      </c>
      <c r="F60" s="177">
        <f>'план 2021'!C33</f>
        <v>0</v>
      </c>
      <c r="G60" s="177">
        <f>'план 2021'!D33</f>
        <v>0</v>
      </c>
      <c r="H60" s="177">
        <f>'план 2021'!E33</f>
        <v>0</v>
      </c>
      <c r="I60" s="177">
        <f>'план 2021'!F33</f>
        <v>0</v>
      </c>
      <c r="J60" s="177">
        <f>'план 2021'!G33</f>
        <v>0</v>
      </c>
    </row>
    <row r="61" spans="1:10" ht="34.5" customHeight="1" thickBot="1">
      <c r="A61" s="12" t="s">
        <v>128</v>
      </c>
      <c r="B61" s="17">
        <v>1105</v>
      </c>
      <c r="C61" s="25">
        <v>34.3</v>
      </c>
      <c r="D61" s="177">
        <v>29.3</v>
      </c>
      <c r="E61" s="177">
        <v>27.034</v>
      </c>
      <c r="F61" s="177">
        <f>'план 2021'!C34</f>
        <v>33</v>
      </c>
      <c r="G61" s="177">
        <f>'план 2021'!D34</f>
        <v>8.4</v>
      </c>
      <c r="H61" s="177">
        <f>'план 2021'!E34</f>
        <v>8.4</v>
      </c>
      <c r="I61" s="177">
        <f>'план 2021'!F34</f>
        <v>8.1</v>
      </c>
      <c r="J61" s="177">
        <f>'план 2021'!G34</f>
        <v>8.1</v>
      </c>
    </row>
    <row r="62" spans="1:10" ht="53.25" customHeight="1" thickBot="1">
      <c r="A62" s="9" t="s">
        <v>225</v>
      </c>
      <c r="B62" s="17">
        <v>1110</v>
      </c>
      <c r="C62" s="25">
        <v>11.1</v>
      </c>
      <c r="D62" s="177">
        <v>20.5</v>
      </c>
      <c r="E62" s="177">
        <v>19.722</v>
      </c>
      <c r="F62" s="177">
        <f>'план 2021'!C35</f>
        <v>10.7</v>
      </c>
      <c r="G62" s="177">
        <f>'план 2021'!D35</f>
        <v>4</v>
      </c>
      <c r="H62" s="177">
        <f>'план 2021'!E35</f>
        <v>2.3</v>
      </c>
      <c r="I62" s="177">
        <f>'план 2021'!F35</f>
        <v>2.2</v>
      </c>
      <c r="J62" s="177">
        <f>'план 2021'!G35</f>
        <v>2.2</v>
      </c>
    </row>
    <row r="63" spans="1:10" ht="34.5" customHeight="1" thickBot="1">
      <c r="A63" s="9" t="s">
        <v>223</v>
      </c>
      <c r="B63" s="17">
        <v>1120</v>
      </c>
      <c r="C63" s="25">
        <v>463.9</v>
      </c>
      <c r="D63" s="177">
        <v>426.9</v>
      </c>
      <c r="E63" s="177">
        <v>426.879</v>
      </c>
      <c r="F63" s="177">
        <f>'план 2021'!C36</f>
        <v>482</v>
      </c>
      <c r="G63" s="177">
        <f>'план 2021'!D36</f>
        <v>115.1</v>
      </c>
      <c r="H63" s="177">
        <f>'план 2021'!E36</f>
        <v>122.3</v>
      </c>
      <c r="I63" s="177">
        <f>'план 2021'!F36</f>
        <v>122.3</v>
      </c>
      <c r="J63" s="177">
        <f>'план 2021'!G36</f>
        <v>122.3</v>
      </c>
    </row>
    <row r="64" spans="1:10" ht="34.5" customHeight="1" thickBot="1">
      <c r="A64" s="9" t="s">
        <v>131</v>
      </c>
      <c r="B64" s="17">
        <v>1130</v>
      </c>
      <c r="C64" s="25">
        <v>619</v>
      </c>
      <c r="D64" s="177">
        <v>805.9</v>
      </c>
      <c r="E64" s="177">
        <v>786.324</v>
      </c>
      <c r="F64" s="177">
        <f>'план 2021'!C37</f>
        <v>820.6000000000001</v>
      </c>
      <c r="G64" s="177">
        <f>'план 2021'!D37</f>
        <v>275.3</v>
      </c>
      <c r="H64" s="177">
        <f>'план 2021'!E37</f>
        <v>179.4</v>
      </c>
      <c r="I64" s="177">
        <f>'план 2021'!F37</f>
        <v>184.2</v>
      </c>
      <c r="J64" s="177">
        <f>'план 2021'!G37</f>
        <v>181.7</v>
      </c>
    </row>
    <row r="65" spans="1:10" ht="34.5" customHeight="1" thickBot="1">
      <c r="A65" s="7" t="s">
        <v>132</v>
      </c>
      <c r="B65" s="17">
        <v>1140</v>
      </c>
      <c r="C65" s="25">
        <v>51976.9</v>
      </c>
      <c r="D65" s="177">
        <v>86248.69999999998</v>
      </c>
      <c r="E65" s="177">
        <v>94688.19999999997</v>
      </c>
      <c r="F65" s="177">
        <f>'план 2021'!C38</f>
        <v>103196.1</v>
      </c>
      <c r="G65" s="177">
        <f>'план 2021'!D38</f>
        <v>43184.200000000004</v>
      </c>
      <c r="H65" s="177">
        <f>'план 2021'!E38</f>
        <v>19369.4</v>
      </c>
      <c r="I65" s="177">
        <f>'план 2021'!F38</f>
        <v>19910.2</v>
      </c>
      <c r="J65" s="177">
        <f>'план 2021'!G38</f>
        <v>20732.3</v>
      </c>
    </row>
    <row r="66" spans="1:10" ht="34.5" customHeight="1" thickBot="1">
      <c r="A66" s="7" t="s">
        <v>141</v>
      </c>
      <c r="B66" s="17">
        <v>1150</v>
      </c>
      <c r="C66" s="25">
        <v>41275.3</v>
      </c>
      <c r="D66" s="177">
        <v>70257.99999999999</v>
      </c>
      <c r="E66" s="177">
        <v>66905.05399999999</v>
      </c>
      <c r="F66" s="177">
        <f>'план 2021'!C39</f>
        <v>80464.09999999999</v>
      </c>
      <c r="G66" s="177">
        <f>'план 2021'!D39</f>
        <v>27824.899999999994</v>
      </c>
      <c r="H66" s="177">
        <f>'план 2021'!E39</f>
        <v>16823.7</v>
      </c>
      <c r="I66" s="177">
        <f>'план 2021'!F39</f>
        <v>17461</v>
      </c>
      <c r="J66" s="177">
        <f>'план 2021'!G39</f>
        <v>18354.5</v>
      </c>
    </row>
    <row r="67" spans="1:10" ht="34.5" customHeight="1" thickBot="1">
      <c r="A67" s="68" t="s">
        <v>150</v>
      </c>
      <c r="B67" s="66">
        <v>1160</v>
      </c>
      <c r="C67" s="65">
        <v>10701.59</v>
      </c>
      <c r="D67" s="178">
        <v>15990.699999999997</v>
      </c>
      <c r="E67" s="178">
        <v>27783.14599999998</v>
      </c>
      <c r="F67" s="178">
        <f>'план 2021'!C40</f>
        <v>22732.000000000015</v>
      </c>
      <c r="G67" s="178">
        <f>'план 2021'!D40</f>
        <v>15359.30000000001</v>
      </c>
      <c r="H67" s="178">
        <f>'план 2021'!E40</f>
        <v>2545.7000000000025</v>
      </c>
      <c r="I67" s="178">
        <f>'план 2021'!F40</f>
        <v>2449.2</v>
      </c>
      <c r="J67" s="178">
        <f>'план 2021'!G40</f>
        <v>2377.7999999999993</v>
      </c>
    </row>
    <row r="68" spans="1:10" ht="42" customHeight="1" thickBot="1">
      <c r="A68" s="200" t="s">
        <v>191</v>
      </c>
      <c r="B68" s="200"/>
      <c r="C68" s="200"/>
      <c r="D68" s="200"/>
      <c r="E68" s="200"/>
      <c r="F68" s="200"/>
      <c r="G68" s="200"/>
      <c r="H68" s="200"/>
      <c r="I68" s="200"/>
      <c r="J68" s="200"/>
    </row>
    <row r="69" spans="1:10" ht="34.5" customHeight="1" thickBot="1">
      <c r="A69" s="69" t="s">
        <v>187</v>
      </c>
      <c r="B69" s="66">
        <v>2010</v>
      </c>
      <c r="C69" s="65">
        <v>4987.6</v>
      </c>
      <c r="D69" s="65">
        <v>8735.6</v>
      </c>
      <c r="E69" s="65">
        <v>8359.182</v>
      </c>
      <c r="F69" s="178">
        <f>G69+H69+I69+J69</f>
        <v>9336.7</v>
      </c>
      <c r="G69" s="178">
        <f>'план 2021'!D42</f>
        <v>2829.4</v>
      </c>
      <c r="H69" s="178">
        <f>'план 2021'!E42</f>
        <v>2164.8</v>
      </c>
      <c r="I69" s="178">
        <f>'план 2021'!F42</f>
        <v>2172.2000000000003</v>
      </c>
      <c r="J69" s="178">
        <f>'план 2021'!G42</f>
        <v>2170.3</v>
      </c>
    </row>
    <row r="70" spans="1:10" ht="34.5" customHeight="1" thickBot="1">
      <c r="A70" s="69" t="s">
        <v>188</v>
      </c>
      <c r="B70" s="66">
        <v>2020</v>
      </c>
      <c r="C70" s="65">
        <v>0</v>
      </c>
      <c r="D70" s="65">
        <v>0.5</v>
      </c>
      <c r="E70" s="178">
        <v>0.34</v>
      </c>
      <c r="F70" s="178">
        <f>G70+H70+I70+J70</f>
        <v>0.5</v>
      </c>
      <c r="G70" s="178">
        <f>'план 2021'!D43</f>
        <v>0.5</v>
      </c>
      <c r="H70" s="178">
        <f>'план 2021'!E43</f>
        <v>0</v>
      </c>
      <c r="I70" s="178">
        <f>'план 2021'!F43</f>
        <v>0</v>
      </c>
      <c r="J70" s="178">
        <f>'план 2021'!G43</f>
        <v>0</v>
      </c>
    </row>
    <row r="71" spans="1:10" ht="34.5" customHeight="1" thickBot="1">
      <c r="A71" s="69" t="s">
        <v>189</v>
      </c>
      <c r="B71" s="66">
        <v>2030</v>
      </c>
      <c r="C71" s="65">
        <v>0</v>
      </c>
      <c r="D71" s="65">
        <v>0</v>
      </c>
      <c r="E71" s="65">
        <v>0</v>
      </c>
      <c r="F71" s="178">
        <f>G71+H71+I71+J71</f>
        <v>0</v>
      </c>
      <c r="G71" s="178">
        <f>'план 2021'!D44</f>
        <v>0</v>
      </c>
      <c r="H71" s="178">
        <f>'план 2021'!E44</f>
        <v>0</v>
      </c>
      <c r="I71" s="178">
        <f>'план 2021'!F44</f>
        <v>0</v>
      </c>
      <c r="J71" s="178">
        <f>'план 2021'!G44</f>
        <v>0</v>
      </c>
    </row>
    <row r="72" spans="1:10" ht="34.5" customHeight="1" thickBot="1">
      <c r="A72" s="69" t="s">
        <v>190</v>
      </c>
      <c r="B72" s="66">
        <v>2040</v>
      </c>
      <c r="C72" s="65">
        <v>18.1</v>
      </c>
      <c r="D72" s="65">
        <v>0</v>
      </c>
      <c r="E72" s="65">
        <v>0</v>
      </c>
      <c r="F72" s="178">
        <f>G72+H72+I72+J72</f>
        <v>0</v>
      </c>
      <c r="G72" s="178">
        <f>'план 2021'!D45</f>
        <v>0</v>
      </c>
      <c r="H72" s="178">
        <f>'план 2021'!E45</f>
        <v>0</v>
      </c>
      <c r="I72" s="178">
        <f>'план 2021'!F45</f>
        <v>0</v>
      </c>
      <c r="J72" s="178">
        <f>'план 2021'!G45</f>
        <v>0</v>
      </c>
    </row>
    <row r="73" spans="1:10" ht="34.5" customHeight="1" thickBot="1">
      <c r="A73" s="200" t="s">
        <v>192</v>
      </c>
      <c r="B73" s="200"/>
      <c r="C73" s="200"/>
      <c r="D73" s="200"/>
      <c r="E73" s="200"/>
      <c r="F73" s="200"/>
      <c r="G73" s="200"/>
      <c r="H73" s="200"/>
      <c r="I73" s="200"/>
      <c r="J73" s="200"/>
    </row>
    <row r="74" spans="1:10" ht="34.5" customHeight="1" thickBot="1">
      <c r="A74" s="67" t="s">
        <v>160</v>
      </c>
      <c r="B74" s="66">
        <v>3010</v>
      </c>
      <c r="C74" s="70">
        <v>10568.7</v>
      </c>
      <c r="D74" s="158">
        <v>15379.1</v>
      </c>
      <c r="E74" s="158">
        <v>14210.8</v>
      </c>
      <c r="F74" s="71">
        <f>'план 2021'!C47</f>
        <v>23310.5</v>
      </c>
      <c r="G74" s="158">
        <f>'план 2021'!D47</f>
        <v>15345.3</v>
      </c>
      <c r="H74" s="158">
        <f>'план 2021'!E47</f>
        <v>2662</v>
      </c>
      <c r="I74" s="158">
        <f>'план 2021'!F47</f>
        <v>2663.2</v>
      </c>
      <c r="J74" s="158">
        <f>'план 2021'!G47</f>
        <v>2640</v>
      </c>
    </row>
    <row r="75" spans="1:10" ht="34.5" customHeight="1" thickBot="1">
      <c r="A75" s="72" t="s">
        <v>162</v>
      </c>
      <c r="B75" s="66">
        <v>3011</v>
      </c>
      <c r="C75" s="73">
        <v>0</v>
      </c>
      <c r="D75" s="158">
        <v>0</v>
      </c>
      <c r="E75" s="158">
        <v>0</v>
      </c>
      <c r="F75" s="71">
        <f>'план 2021'!C48</f>
        <v>0</v>
      </c>
      <c r="G75" s="71">
        <f>'план 2021'!D48</f>
        <v>0</v>
      </c>
      <c r="H75" s="71">
        <f>'план 2021'!E48</f>
        <v>0</v>
      </c>
      <c r="I75" s="71">
        <f>'план 2021'!F48</f>
        <v>0</v>
      </c>
      <c r="J75" s="71">
        <f>'план 2021'!G48</f>
        <v>0</v>
      </c>
    </row>
    <row r="76" spans="1:10" ht="34.5" customHeight="1" thickBot="1">
      <c r="A76" s="72" t="s">
        <v>163</v>
      </c>
      <c r="B76" s="66">
        <v>3012</v>
      </c>
      <c r="C76" s="70">
        <v>1613.9</v>
      </c>
      <c r="D76" s="158">
        <v>13341.9</v>
      </c>
      <c r="E76" s="158">
        <v>11049.708</v>
      </c>
      <c r="F76" s="71">
        <f>'план 2021'!C49</f>
        <v>21820.5</v>
      </c>
      <c r="G76" s="158">
        <f>'план 2021'!D49</f>
        <v>13855.3</v>
      </c>
      <c r="H76" s="158">
        <f>'план 2021'!E49</f>
        <v>2662</v>
      </c>
      <c r="I76" s="158">
        <f>'план 2021'!F49</f>
        <v>2663.2</v>
      </c>
      <c r="J76" s="158">
        <f>'план 2021'!G49</f>
        <v>2640</v>
      </c>
    </row>
    <row r="77" spans="1:10" ht="34.5" customHeight="1" thickBot="1">
      <c r="A77" s="72" t="s">
        <v>164</v>
      </c>
      <c r="B77" s="66">
        <v>3013</v>
      </c>
      <c r="C77" s="73">
        <v>0</v>
      </c>
      <c r="D77" s="158">
        <v>0</v>
      </c>
      <c r="E77" s="158">
        <v>0</v>
      </c>
      <c r="F77" s="71">
        <f>'план 2021'!C50</f>
        <v>0</v>
      </c>
      <c r="G77" s="71">
        <f>'план 2021'!D50</f>
        <v>0</v>
      </c>
      <c r="H77" s="71">
        <f>'план 2021'!E50</f>
        <v>0</v>
      </c>
      <c r="I77" s="71">
        <f>'план 2021'!F50</f>
        <v>0</v>
      </c>
      <c r="J77" s="71">
        <f>'план 2021'!G50</f>
        <v>0</v>
      </c>
    </row>
    <row r="78" spans="1:10" ht="34.5" customHeight="1" thickBot="1">
      <c r="A78" s="72" t="s">
        <v>165</v>
      </c>
      <c r="B78" s="66">
        <v>3014</v>
      </c>
      <c r="C78" s="73">
        <v>0</v>
      </c>
      <c r="D78" s="158">
        <v>0</v>
      </c>
      <c r="E78" s="158">
        <v>0</v>
      </c>
      <c r="F78" s="71">
        <f>'план 2021'!C51</f>
        <v>0</v>
      </c>
      <c r="G78" s="71">
        <f>'план 2021'!D51</f>
        <v>0</v>
      </c>
      <c r="H78" s="71">
        <f>'план 2021'!E51</f>
        <v>0</v>
      </c>
      <c r="I78" s="71">
        <f>'план 2021'!F51</f>
        <v>0</v>
      </c>
      <c r="J78" s="71">
        <f>'план 2021'!G51</f>
        <v>0</v>
      </c>
    </row>
    <row r="79" spans="1:10" ht="34.5" customHeight="1" thickBot="1">
      <c r="A79" s="72" t="s">
        <v>271</v>
      </c>
      <c r="B79" s="66">
        <v>3015</v>
      </c>
      <c r="C79" s="73">
        <v>8297.8</v>
      </c>
      <c r="D79" s="158">
        <v>485.2</v>
      </c>
      <c r="E79" s="158">
        <v>485.154</v>
      </c>
      <c r="F79" s="158">
        <f>'план 2021'!C52</f>
        <v>0</v>
      </c>
      <c r="G79" s="71">
        <f>'план 2021'!D52</f>
        <v>0</v>
      </c>
      <c r="H79" s="158">
        <f>'план 2021'!E52</f>
        <v>0</v>
      </c>
      <c r="I79" s="71">
        <f>'план 2021'!F52</f>
        <v>0</v>
      </c>
      <c r="J79" s="71">
        <f>'план 2021'!G52</f>
        <v>0</v>
      </c>
    </row>
    <row r="80" spans="1:10" ht="34.5" customHeight="1" thickBot="1">
      <c r="A80" s="72" t="s">
        <v>168</v>
      </c>
      <c r="B80" s="66">
        <v>3016</v>
      </c>
      <c r="C80" s="70">
        <v>657</v>
      </c>
      <c r="D80" s="158">
        <v>1552</v>
      </c>
      <c r="E80" s="158">
        <v>1010.121</v>
      </c>
      <c r="F80" s="71">
        <f>'план 2021'!C53</f>
        <v>1490</v>
      </c>
      <c r="G80" s="71">
        <f>'план 2021'!D53</f>
        <v>1490</v>
      </c>
      <c r="H80" s="71">
        <f>'план 2021'!E53</f>
        <v>0</v>
      </c>
      <c r="I80" s="71">
        <f>'план 2021'!F53</f>
        <v>0</v>
      </c>
      <c r="J80" s="71">
        <f>'план 2021'!G53</f>
        <v>0</v>
      </c>
    </row>
    <row r="81" spans="1:10" ht="34.5" customHeight="1" thickBot="1">
      <c r="A81" s="67" t="s">
        <v>169</v>
      </c>
      <c r="B81" s="66">
        <v>3020</v>
      </c>
      <c r="C81" s="70">
        <v>23022.4</v>
      </c>
      <c r="D81" s="158">
        <v>23022.4</v>
      </c>
      <c r="E81" s="158">
        <v>60754.3</v>
      </c>
      <c r="F81" s="158">
        <f>'план 2021'!C54</f>
        <v>60754.3</v>
      </c>
      <c r="G81" s="71">
        <f>'план 2021'!D54</f>
        <v>0</v>
      </c>
      <c r="H81" s="71">
        <f>'план 2021'!E54</f>
        <v>0</v>
      </c>
      <c r="I81" s="71">
        <f>'план 2021'!F54</f>
        <v>0</v>
      </c>
      <c r="J81" s="71">
        <f>'план 2021'!G54</f>
        <v>0</v>
      </c>
    </row>
    <row r="82" spans="1:10" ht="34.5" customHeight="1" thickBot="1">
      <c r="A82" s="67" t="s">
        <v>170</v>
      </c>
      <c r="B82" s="66">
        <v>3030</v>
      </c>
      <c r="C82" s="73">
        <v>14733.1</v>
      </c>
      <c r="D82" s="158">
        <v>14733.1</v>
      </c>
      <c r="E82" s="158">
        <v>15992.2</v>
      </c>
      <c r="F82" s="71">
        <f>'план 2021'!C55</f>
        <v>15992.2</v>
      </c>
      <c r="G82" s="71">
        <f>'план 2021'!D55</f>
        <v>0</v>
      </c>
      <c r="H82" s="71">
        <f>'план 2021'!E55</f>
        <v>0</v>
      </c>
      <c r="I82" s="71">
        <f>'план 2021'!F55</f>
        <v>0</v>
      </c>
      <c r="J82" s="71">
        <f>'план 2021'!G55</f>
        <v>0</v>
      </c>
    </row>
    <row r="83" spans="1:10" ht="34.5" customHeight="1" thickBot="1">
      <c r="A83" s="67" t="s">
        <v>171</v>
      </c>
      <c r="B83" s="66">
        <v>3040</v>
      </c>
      <c r="C83" s="73">
        <v>2000</v>
      </c>
      <c r="D83" s="158">
        <v>2417.1</v>
      </c>
      <c r="E83" s="158">
        <v>2055.2</v>
      </c>
      <c r="F83" s="158">
        <f>'план 2021'!C56</f>
        <v>3700</v>
      </c>
      <c r="G83" s="158">
        <f>'план 2021'!D56</f>
        <v>925</v>
      </c>
      <c r="H83" s="158">
        <f>'план 2021'!E56</f>
        <v>925</v>
      </c>
      <c r="I83" s="158">
        <f>'план 2021'!F56</f>
        <v>925</v>
      </c>
      <c r="J83" s="158">
        <f>'план 2021'!G56</f>
        <v>925</v>
      </c>
    </row>
    <row r="84" spans="1:10" ht="21.75" customHeight="1" thickBot="1">
      <c r="A84" s="201" t="s">
        <v>200</v>
      </c>
      <c r="B84" s="201"/>
      <c r="C84" s="201"/>
      <c r="D84" s="201"/>
      <c r="E84" s="201"/>
      <c r="F84" s="201"/>
      <c r="G84" s="201"/>
      <c r="H84" s="201"/>
      <c r="I84" s="201"/>
      <c r="J84" s="201"/>
    </row>
    <row r="85" spans="1:10" ht="35.25" customHeight="1" thickBot="1">
      <c r="A85" s="74" t="s">
        <v>193</v>
      </c>
      <c r="B85" s="75">
        <v>4010</v>
      </c>
      <c r="C85" s="76">
        <v>19.1</v>
      </c>
      <c r="D85" s="76">
        <v>26.4</v>
      </c>
      <c r="E85" s="76">
        <v>25.900000000000002</v>
      </c>
      <c r="F85" s="76">
        <f>'план 2021'!C58</f>
        <v>17</v>
      </c>
      <c r="G85" s="76">
        <f>'план 2021'!D58</f>
        <v>6.5</v>
      </c>
      <c r="H85" s="76">
        <f>'план 2021'!E58</f>
        <v>3.5</v>
      </c>
      <c r="I85" s="76">
        <f>'план 2021'!F58</f>
        <v>3.5</v>
      </c>
      <c r="J85" s="76">
        <f>'план 2021'!G58</f>
        <v>3.5</v>
      </c>
    </row>
    <row r="86" spans="1:10" ht="22.5" customHeight="1" thickBot="1">
      <c r="A86" s="82" t="s">
        <v>194</v>
      </c>
      <c r="B86" s="75">
        <v>4011</v>
      </c>
      <c r="C86" s="76">
        <v>0</v>
      </c>
      <c r="D86" s="76">
        <v>0</v>
      </c>
      <c r="E86" s="76">
        <v>0</v>
      </c>
      <c r="F86" s="76">
        <f>'план 2021'!C59</f>
        <v>0</v>
      </c>
      <c r="G86" s="76">
        <f>'план 2021'!D59</f>
        <v>0</v>
      </c>
      <c r="H86" s="76">
        <f>'план 2021'!E59</f>
        <v>0</v>
      </c>
      <c r="I86" s="76">
        <f>'план 2021'!F59</f>
        <v>0</v>
      </c>
      <c r="J86" s="76">
        <f>'план 2021'!G59</f>
        <v>0</v>
      </c>
    </row>
    <row r="87" spans="1:10" ht="22.5" customHeight="1" thickBot="1">
      <c r="A87" s="83" t="s">
        <v>195</v>
      </c>
      <c r="B87" s="75">
        <v>4012</v>
      </c>
      <c r="C87" s="76">
        <v>0</v>
      </c>
      <c r="D87" s="76">
        <v>0</v>
      </c>
      <c r="E87" s="76">
        <v>0</v>
      </c>
      <c r="F87" s="76">
        <f>'план 2021'!C60</f>
        <v>0</v>
      </c>
      <c r="G87" s="76">
        <f>'план 2021'!D60</f>
        <v>0</v>
      </c>
      <c r="H87" s="76">
        <f>'план 2021'!E60</f>
        <v>0</v>
      </c>
      <c r="I87" s="76">
        <f>'план 2021'!F60</f>
        <v>0</v>
      </c>
      <c r="J87" s="76">
        <f>'план 2021'!G60</f>
        <v>0</v>
      </c>
    </row>
    <row r="88" spans="1:10" ht="22.5" customHeight="1" thickBot="1">
      <c r="A88" s="82" t="s">
        <v>196</v>
      </c>
      <c r="B88" s="75">
        <v>4013</v>
      </c>
      <c r="C88" s="76">
        <v>19.1</v>
      </c>
      <c r="D88" s="76">
        <v>26.4</v>
      </c>
      <c r="E88" s="76">
        <v>25.900000000000002</v>
      </c>
      <c r="F88" s="76">
        <f>'план 2021'!C61</f>
        <v>17</v>
      </c>
      <c r="G88" s="76">
        <f>'план 2021'!D61</f>
        <v>6.5</v>
      </c>
      <c r="H88" s="76">
        <f>'план 2021'!E61</f>
        <v>3.5</v>
      </c>
      <c r="I88" s="76">
        <f>'план 2021'!F61</f>
        <v>3.5</v>
      </c>
      <c r="J88" s="76">
        <f>'план 2021'!G61</f>
        <v>3.5</v>
      </c>
    </row>
    <row r="89" spans="1:10" ht="25.5" customHeight="1" thickBot="1">
      <c r="A89" s="76" t="s">
        <v>197</v>
      </c>
      <c r="B89" s="75">
        <v>4020</v>
      </c>
      <c r="C89" s="76">
        <v>0</v>
      </c>
      <c r="D89" s="76">
        <v>0</v>
      </c>
      <c r="E89" s="76">
        <v>0</v>
      </c>
      <c r="F89" s="76">
        <f>'план 2021'!C62</f>
        <v>0</v>
      </c>
      <c r="G89" s="76">
        <f>'план 2021'!D62</f>
        <v>0</v>
      </c>
      <c r="H89" s="76">
        <f>'план 2021'!E62</f>
        <v>0</v>
      </c>
      <c r="I89" s="76">
        <f>'план 2021'!F62</f>
        <v>0</v>
      </c>
      <c r="J89" s="76">
        <f>'план 2021'!G62</f>
        <v>0</v>
      </c>
    </row>
    <row r="90" spans="1:10" ht="31.5" customHeight="1" thickBot="1">
      <c r="A90" s="74" t="s">
        <v>198</v>
      </c>
      <c r="B90" s="75">
        <v>4030</v>
      </c>
      <c r="C90" s="76">
        <v>0</v>
      </c>
      <c r="D90" s="76">
        <v>0</v>
      </c>
      <c r="E90" s="76">
        <v>0</v>
      </c>
      <c r="F90" s="76">
        <f>'план 2021'!C63</f>
        <v>0</v>
      </c>
      <c r="G90" s="76">
        <f>'план 2021'!D63</f>
        <v>0</v>
      </c>
      <c r="H90" s="76">
        <f>'план 2021'!E63</f>
        <v>0</v>
      </c>
      <c r="I90" s="76">
        <f>'план 2021'!F63</f>
        <v>0</v>
      </c>
      <c r="J90" s="76">
        <f>'план 2021'!G63</f>
        <v>0</v>
      </c>
    </row>
    <row r="91" spans="1:10" ht="22.5" customHeight="1" thickBot="1">
      <c r="A91" s="82" t="s">
        <v>194</v>
      </c>
      <c r="B91" s="75">
        <v>4031</v>
      </c>
      <c r="C91" s="76">
        <v>0</v>
      </c>
      <c r="D91" s="76">
        <v>0</v>
      </c>
      <c r="E91" s="76">
        <v>0</v>
      </c>
      <c r="F91" s="76">
        <f>'план 2021'!C64</f>
        <v>0</v>
      </c>
      <c r="G91" s="76">
        <f>'план 2021'!D64</f>
        <v>0</v>
      </c>
      <c r="H91" s="76">
        <f>'план 2021'!E64</f>
        <v>0</v>
      </c>
      <c r="I91" s="76">
        <f>'план 2021'!F64</f>
        <v>0</v>
      </c>
      <c r="J91" s="76">
        <f>'план 2021'!G64</f>
        <v>0</v>
      </c>
    </row>
    <row r="92" spans="1:10" ht="22.5" customHeight="1" thickBot="1">
      <c r="A92" s="83" t="s">
        <v>195</v>
      </c>
      <c r="B92" s="77">
        <v>4032</v>
      </c>
      <c r="C92" s="76">
        <v>0</v>
      </c>
      <c r="D92" s="76">
        <v>0</v>
      </c>
      <c r="E92" s="76">
        <v>0</v>
      </c>
      <c r="F92" s="76">
        <f>'план 2021'!C65</f>
        <v>0</v>
      </c>
      <c r="G92" s="76">
        <f>'план 2021'!D65</f>
        <v>0</v>
      </c>
      <c r="H92" s="76">
        <f>'план 2021'!E65</f>
        <v>0</v>
      </c>
      <c r="I92" s="76">
        <f>'план 2021'!F65</f>
        <v>0</v>
      </c>
      <c r="J92" s="76">
        <f>'план 2021'!G65</f>
        <v>0</v>
      </c>
    </row>
    <row r="93" spans="1:10" ht="22.5" customHeight="1" thickBot="1">
      <c r="A93" s="82" t="s">
        <v>196</v>
      </c>
      <c r="B93" s="77">
        <v>4033</v>
      </c>
      <c r="C93" s="76">
        <v>0</v>
      </c>
      <c r="D93" s="76">
        <v>0</v>
      </c>
      <c r="E93" s="76">
        <v>0</v>
      </c>
      <c r="F93" s="76">
        <f>'план 2021'!C66</f>
        <v>0</v>
      </c>
      <c r="G93" s="76">
        <f>'план 2021'!D66</f>
        <v>0</v>
      </c>
      <c r="H93" s="76">
        <f>'план 2021'!E66</f>
        <v>0</v>
      </c>
      <c r="I93" s="76">
        <f>'план 2021'!F66</f>
        <v>0</v>
      </c>
      <c r="J93" s="76">
        <f>'план 2021'!G66</f>
        <v>0</v>
      </c>
    </row>
    <row r="94" spans="1:10" ht="22.5" customHeight="1" thickBot="1">
      <c r="A94" s="76" t="s">
        <v>199</v>
      </c>
      <c r="B94" s="75">
        <v>4040</v>
      </c>
      <c r="C94" s="76">
        <v>0</v>
      </c>
      <c r="D94" s="76">
        <v>0</v>
      </c>
      <c r="E94" s="76">
        <v>0</v>
      </c>
      <c r="F94" s="76">
        <f>'план 2021'!C67</f>
        <v>0</v>
      </c>
      <c r="G94" s="76">
        <f>'план 2021'!D67</f>
        <v>0</v>
      </c>
      <c r="H94" s="76">
        <f>'план 2021'!E67</f>
        <v>0</v>
      </c>
      <c r="I94" s="76">
        <f>'план 2021'!F67</f>
        <v>0</v>
      </c>
      <c r="J94" s="76">
        <f>'план 2021'!G67</f>
        <v>0</v>
      </c>
    </row>
    <row r="95" spans="1:10" ht="16.5" thickBot="1">
      <c r="A95" s="197" t="s">
        <v>201</v>
      </c>
      <c r="B95" s="197"/>
      <c r="C95" s="197"/>
      <c r="D95" s="197"/>
      <c r="E95" s="197"/>
      <c r="F95" s="197"/>
      <c r="G95" s="197"/>
      <c r="H95" s="197"/>
      <c r="I95" s="197"/>
      <c r="J95" s="197"/>
    </row>
    <row r="96" spans="1:10" ht="16.5" customHeight="1" thickBot="1">
      <c r="A96" s="74" t="s">
        <v>202</v>
      </c>
      <c r="B96" s="77">
        <v>5010</v>
      </c>
      <c r="C96" s="76">
        <f>'факт 2018'!C68</f>
        <v>0</v>
      </c>
      <c r="D96" s="159">
        <v>0</v>
      </c>
      <c r="E96" s="159">
        <v>34.4</v>
      </c>
      <c r="F96" s="159">
        <f>'план 2021'!C69</f>
        <v>0</v>
      </c>
      <c r="G96" s="76">
        <f>'план 2021'!D69</f>
        <v>0</v>
      </c>
      <c r="H96" s="76">
        <f>'план 2021'!E69</f>
        <v>0</v>
      </c>
      <c r="I96" s="76">
        <f>'план 2021'!F69</f>
        <v>0</v>
      </c>
      <c r="J96" s="76">
        <f>'план 2021'!G69</f>
        <v>0</v>
      </c>
    </row>
    <row r="97" spans="1:10" ht="37.5" customHeight="1" thickBot="1">
      <c r="A97" s="74" t="s">
        <v>205</v>
      </c>
      <c r="B97" s="77">
        <v>5020</v>
      </c>
      <c r="C97" s="76">
        <f>'факт 2018'!C69</f>
        <v>0</v>
      </c>
      <c r="D97" s="159">
        <v>0</v>
      </c>
      <c r="E97" s="159">
        <v>6.9</v>
      </c>
      <c r="F97" s="159">
        <f>'план 2021'!C70</f>
        <v>0</v>
      </c>
      <c r="G97" s="76">
        <f>'план 2021'!D70</f>
        <v>0</v>
      </c>
      <c r="H97" s="76">
        <f>'план 2021'!E70</f>
        <v>0</v>
      </c>
      <c r="I97" s="76">
        <f>'план 2021'!F70</f>
        <v>0</v>
      </c>
      <c r="J97" s="76">
        <f>'план 2021'!G70</f>
        <v>0</v>
      </c>
    </row>
    <row r="98" spans="1:10" ht="63" customHeight="1" thickBot="1">
      <c r="A98" s="74" t="s">
        <v>203</v>
      </c>
      <c r="B98" s="77">
        <v>5030</v>
      </c>
      <c r="C98" s="76">
        <f>'факт 2018'!C70</f>
        <v>0</v>
      </c>
      <c r="D98" s="159">
        <v>0</v>
      </c>
      <c r="E98" s="159">
        <v>0.18</v>
      </c>
      <c r="F98" s="159">
        <f>'план 2021'!C71</f>
        <v>0</v>
      </c>
      <c r="G98" s="76">
        <f>'план 2021'!D71</f>
        <v>0</v>
      </c>
      <c r="H98" s="76">
        <f>'план 2021'!E71</f>
        <v>0</v>
      </c>
      <c r="I98" s="76">
        <f>'план 2021'!F71</f>
        <v>0</v>
      </c>
      <c r="J98" s="76">
        <f>'план 2021'!G71</f>
        <v>0</v>
      </c>
    </row>
    <row r="99" spans="1:10" ht="25.5" customHeight="1" thickBot="1">
      <c r="A99" s="74" t="s">
        <v>204</v>
      </c>
      <c r="B99" s="77">
        <v>5040</v>
      </c>
      <c r="C99" s="76">
        <f>'факт 2018'!C71</f>
        <v>0</v>
      </c>
      <c r="D99" s="159">
        <v>0</v>
      </c>
      <c r="E99" s="159">
        <v>0.26</v>
      </c>
      <c r="F99" s="159">
        <f>'план 2021'!C72</f>
        <v>0</v>
      </c>
      <c r="G99" s="76">
        <f>'план 2021'!D72</f>
        <v>0</v>
      </c>
      <c r="H99" s="76">
        <f>'план 2021'!E72</f>
        <v>0</v>
      </c>
      <c r="I99" s="76">
        <f>'план 2021'!F72</f>
        <v>0</v>
      </c>
      <c r="J99" s="76">
        <f>'план 2021'!G72</f>
        <v>0</v>
      </c>
    </row>
    <row r="100" spans="1:10" ht="16.5" thickBot="1">
      <c r="A100" s="197" t="s">
        <v>206</v>
      </c>
      <c r="B100" s="197"/>
      <c r="C100" s="197"/>
      <c r="D100" s="197"/>
      <c r="E100" s="197"/>
      <c r="F100" s="197"/>
      <c r="G100" s="197"/>
      <c r="H100" s="197"/>
      <c r="I100" s="197"/>
      <c r="J100" s="197"/>
    </row>
    <row r="101" spans="1:10" ht="16.5" thickBot="1">
      <c r="A101" s="159" t="s">
        <v>207</v>
      </c>
      <c r="B101" s="160">
        <v>6010</v>
      </c>
      <c r="C101" s="159">
        <v>34078.2</v>
      </c>
      <c r="D101" s="159">
        <v>34078.2</v>
      </c>
      <c r="E101" s="159">
        <v>44966.1</v>
      </c>
      <c r="F101" s="159">
        <f>'план 2021'!C74</f>
        <v>44966.1</v>
      </c>
      <c r="G101" s="159">
        <f>'план 2021'!D74</f>
        <v>0</v>
      </c>
      <c r="H101" s="159">
        <f>'план 2021'!E74</f>
        <v>0</v>
      </c>
      <c r="I101" s="159">
        <f>'план 2021'!F74</f>
        <v>0</v>
      </c>
      <c r="J101" s="159">
        <f>'план 2021'!G74</f>
        <v>0</v>
      </c>
    </row>
    <row r="102" spans="1:10" ht="16.5" thickBot="1">
      <c r="A102" s="159" t="s">
        <v>208</v>
      </c>
      <c r="B102" s="160">
        <v>6020</v>
      </c>
      <c r="C102" s="159">
        <v>1065.8</v>
      </c>
      <c r="D102" s="159">
        <v>1065.8</v>
      </c>
      <c r="E102" s="159">
        <v>19642.7</v>
      </c>
      <c r="F102" s="159">
        <f>'план 2021'!C75</f>
        <v>19642.7</v>
      </c>
      <c r="G102" s="159">
        <f>'план 2021'!D75</f>
        <v>0</v>
      </c>
      <c r="H102" s="159">
        <f>'план 2021'!E75</f>
        <v>0</v>
      </c>
      <c r="I102" s="159">
        <f>'план 2021'!F75</f>
        <v>0</v>
      </c>
      <c r="J102" s="159">
        <f>'план 2021'!G75</f>
        <v>0</v>
      </c>
    </row>
    <row r="103" spans="1:10" ht="16.5" thickBot="1">
      <c r="A103" s="159" t="s">
        <v>209</v>
      </c>
      <c r="B103" s="160">
        <v>6030</v>
      </c>
      <c r="C103" s="159">
        <v>35144</v>
      </c>
      <c r="D103" s="159">
        <v>35144</v>
      </c>
      <c r="E103" s="159">
        <v>64608.8</v>
      </c>
      <c r="F103" s="159">
        <f>'план 2021'!C76</f>
        <v>64608.8</v>
      </c>
      <c r="G103" s="159">
        <f>'план 2021'!D76</f>
        <v>0</v>
      </c>
      <c r="H103" s="159">
        <f>'план 2021'!E76</f>
        <v>0</v>
      </c>
      <c r="I103" s="159">
        <f>'план 2021'!F76</f>
        <v>0</v>
      </c>
      <c r="J103" s="159">
        <f>'план 2021'!G76</f>
        <v>0</v>
      </c>
    </row>
    <row r="104" spans="1:10" ht="16.5" thickBot="1">
      <c r="A104" s="159" t="s">
        <v>210</v>
      </c>
      <c r="B104" s="160">
        <v>6040</v>
      </c>
      <c r="C104" s="159">
        <v>9.9</v>
      </c>
      <c r="D104" s="159">
        <v>9.9</v>
      </c>
      <c r="E104" s="159">
        <v>1668.6</v>
      </c>
      <c r="F104" s="159">
        <f>'план 2021'!C77</f>
        <v>1668.6</v>
      </c>
      <c r="G104" s="159">
        <f>'план 2021'!D77</f>
        <v>0</v>
      </c>
      <c r="H104" s="159">
        <f>'план 2021'!E77</f>
        <v>0</v>
      </c>
      <c r="I104" s="159">
        <f>'план 2021'!F77</f>
        <v>0</v>
      </c>
      <c r="J104" s="159">
        <f>'план 2021'!G77</f>
        <v>0</v>
      </c>
    </row>
    <row r="105" spans="1:10" ht="16.5" thickBot="1">
      <c r="A105" s="159" t="s">
        <v>211</v>
      </c>
      <c r="B105" s="160">
        <v>6050</v>
      </c>
      <c r="C105" s="159">
        <v>0</v>
      </c>
      <c r="D105" s="159">
        <v>0</v>
      </c>
      <c r="E105" s="159">
        <v>0</v>
      </c>
      <c r="F105" s="159">
        <f>'план 2021'!C78</f>
        <v>0</v>
      </c>
      <c r="G105" s="159">
        <f>'план 2021'!D78</f>
        <v>0</v>
      </c>
      <c r="H105" s="159">
        <f>'план 2021'!E78</f>
        <v>0</v>
      </c>
      <c r="I105" s="159">
        <f>'план 2021'!F78</f>
        <v>0</v>
      </c>
      <c r="J105" s="159">
        <f>'план 2021'!G78</f>
        <v>0</v>
      </c>
    </row>
    <row r="106" spans="1:10" ht="16.5" thickBot="1">
      <c r="A106" s="196" t="s">
        <v>212</v>
      </c>
      <c r="B106" s="196"/>
      <c r="C106" s="196"/>
      <c r="D106" s="196"/>
      <c r="E106" s="196"/>
      <c r="F106" s="196"/>
      <c r="G106" s="196"/>
      <c r="H106" s="196"/>
      <c r="I106" s="196"/>
      <c r="J106" s="196"/>
    </row>
    <row r="107" spans="1:10" ht="79.5" thickBot="1">
      <c r="A107" s="78" t="s">
        <v>213</v>
      </c>
      <c r="B107" s="79">
        <v>7010</v>
      </c>
      <c r="C107" s="76">
        <v>385.75</v>
      </c>
      <c r="D107" s="168">
        <v>377.25</v>
      </c>
      <c r="E107" s="168">
        <v>356</v>
      </c>
      <c r="F107" s="76">
        <f>'план 2021'!C80</f>
        <v>370.25</v>
      </c>
      <c r="G107" s="168">
        <f>'план 2021'!D80</f>
        <v>370.25</v>
      </c>
      <c r="H107" s="168">
        <f>'план 2021'!E80</f>
        <v>370.25</v>
      </c>
      <c r="I107" s="76">
        <f>'план 2021'!F80</f>
        <v>370.25</v>
      </c>
      <c r="J107" s="76">
        <f>'план 2021'!G80</f>
        <v>370.25</v>
      </c>
    </row>
    <row r="108" spans="1:10" ht="16.5" thickBot="1">
      <c r="A108" s="80" t="s">
        <v>270</v>
      </c>
      <c r="B108" s="79">
        <v>7011</v>
      </c>
      <c r="C108" s="76">
        <v>5</v>
      </c>
      <c r="D108" s="76">
        <v>5.75</v>
      </c>
      <c r="E108" s="76">
        <v>6</v>
      </c>
      <c r="F108" s="168">
        <f>'план 2021'!C81</f>
        <v>6</v>
      </c>
      <c r="G108" s="168">
        <f>'план 2021'!D81</f>
        <v>6</v>
      </c>
      <c r="H108" s="168">
        <f>'план 2021'!E81</f>
        <v>6</v>
      </c>
      <c r="I108" s="168">
        <f>'план 2021'!F81</f>
        <v>6</v>
      </c>
      <c r="J108" s="168">
        <f>'план 2021'!G81</f>
        <v>6</v>
      </c>
    </row>
    <row r="109" spans="1:10" ht="16.5" thickBot="1">
      <c r="A109" s="80" t="s">
        <v>215</v>
      </c>
      <c r="B109" s="77">
        <v>7012</v>
      </c>
      <c r="C109" s="76">
        <v>75.25</v>
      </c>
      <c r="D109" s="76">
        <v>81.25</v>
      </c>
      <c r="E109" s="76">
        <v>76.25</v>
      </c>
      <c r="F109" s="168">
        <f>'план 2021'!C82</f>
        <v>80.25</v>
      </c>
      <c r="G109" s="168">
        <f>'план 2021'!D82</f>
        <v>80.25</v>
      </c>
      <c r="H109" s="168">
        <f>'план 2021'!E82</f>
        <v>80.25</v>
      </c>
      <c r="I109" s="168">
        <f>'план 2021'!F82</f>
        <v>80.25</v>
      </c>
      <c r="J109" s="168">
        <f>'план 2021'!G82</f>
        <v>80.25</v>
      </c>
    </row>
    <row r="110" spans="1:10" ht="33.75" customHeight="1" thickBot="1">
      <c r="A110" s="80" t="s">
        <v>216</v>
      </c>
      <c r="B110" s="77">
        <v>7013</v>
      </c>
      <c r="C110" s="76">
        <v>20</v>
      </c>
      <c r="D110" s="76">
        <v>20.75</v>
      </c>
      <c r="E110" s="76">
        <v>19.25</v>
      </c>
      <c r="F110" s="168">
        <f>'план 2021'!C83</f>
        <v>20.5</v>
      </c>
      <c r="G110" s="168">
        <f>'план 2021'!D83</f>
        <v>20.5</v>
      </c>
      <c r="H110" s="168">
        <f>'план 2021'!E83</f>
        <v>20.5</v>
      </c>
      <c r="I110" s="168">
        <f>'план 2021'!F83</f>
        <v>20.5</v>
      </c>
      <c r="J110" s="168">
        <f>'план 2021'!G83</f>
        <v>20.5</v>
      </c>
    </row>
    <row r="111" spans="1:10" ht="16.5" thickBot="1">
      <c r="A111" s="80" t="s">
        <v>217</v>
      </c>
      <c r="B111" s="77">
        <v>7014</v>
      </c>
      <c r="C111" s="76">
        <v>174.75</v>
      </c>
      <c r="D111" s="76">
        <v>151.25</v>
      </c>
      <c r="E111" s="76">
        <v>143.75</v>
      </c>
      <c r="F111" s="168">
        <f>'план 2021'!C84</f>
        <v>150</v>
      </c>
      <c r="G111" s="168">
        <f>'план 2021'!D84</f>
        <v>150</v>
      </c>
      <c r="H111" s="168">
        <f>'план 2021'!E84</f>
        <v>150</v>
      </c>
      <c r="I111" s="168">
        <f>'план 2021'!F84</f>
        <v>150</v>
      </c>
      <c r="J111" s="168">
        <f>'план 2021'!G84</f>
        <v>150</v>
      </c>
    </row>
    <row r="112" spans="1:10" ht="16.5" thickBot="1">
      <c r="A112" s="80" t="s">
        <v>218</v>
      </c>
      <c r="B112" s="77">
        <v>7015</v>
      </c>
      <c r="C112" s="76">
        <v>69.75</v>
      </c>
      <c r="D112" s="76">
        <v>69.5</v>
      </c>
      <c r="E112" s="76">
        <v>66.25</v>
      </c>
      <c r="F112" s="168">
        <f>'план 2021'!C85</f>
        <v>67</v>
      </c>
      <c r="G112" s="168">
        <f>'план 2021'!D85</f>
        <v>67</v>
      </c>
      <c r="H112" s="168">
        <f>'план 2021'!E85</f>
        <v>67</v>
      </c>
      <c r="I112" s="168">
        <f>'план 2021'!F85</f>
        <v>67</v>
      </c>
      <c r="J112" s="168">
        <f>'план 2021'!G85</f>
        <v>67</v>
      </c>
    </row>
    <row r="113" spans="1:10" ht="16.5" thickBot="1">
      <c r="A113" s="80" t="s">
        <v>219</v>
      </c>
      <c r="B113" s="77">
        <v>7016</v>
      </c>
      <c r="C113" s="76">
        <v>41</v>
      </c>
      <c r="D113" s="76">
        <v>48.75</v>
      </c>
      <c r="E113" s="76">
        <v>44.5</v>
      </c>
      <c r="F113" s="168">
        <f>'план 2021'!C86</f>
        <v>46.5</v>
      </c>
      <c r="G113" s="168">
        <f>'план 2021'!D86</f>
        <v>46.5</v>
      </c>
      <c r="H113" s="168">
        <f>'план 2021'!E86</f>
        <v>46.5</v>
      </c>
      <c r="I113" s="168">
        <f>'план 2021'!F86</f>
        <v>46.5</v>
      </c>
      <c r="J113" s="168">
        <f>'план 2021'!G86</f>
        <v>46.5</v>
      </c>
    </row>
    <row r="114" spans="1:10" ht="16.5" thickBot="1">
      <c r="A114" s="78" t="s">
        <v>220</v>
      </c>
      <c r="B114" s="77">
        <v>7020</v>
      </c>
      <c r="C114" s="76">
        <v>25570.2</v>
      </c>
      <c r="D114" s="76">
        <v>44003.8</v>
      </c>
      <c r="E114" s="76">
        <v>42575.8</v>
      </c>
      <c r="F114" s="76">
        <f>'план 2021'!C87</f>
        <v>50145.90000000001</v>
      </c>
      <c r="G114" s="76">
        <f>'план 2021'!D87</f>
        <v>17082.600000000002</v>
      </c>
      <c r="H114" s="76">
        <f>'план 2021'!E87</f>
        <v>11019.700000000003</v>
      </c>
      <c r="I114" s="76">
        <f>'план 2021'!F87</f>
        <v>11021.800000000003</v>
      </c>
      <c r="J114" s="76">
        <f>'план 2021'!G87</f>
        <v>11021.800000000003</v>
      </c>
    </row>
    <row r="115" spans="1:10" ht="16.5" thickBot="1">
      <c r="A115" s="80" t="s">
        <v>214</v>
      </c>
      <c r="B115" s="77">
        <v>7021</v>
      </c>
      <c r="C115" s="76">
        <v>832.8</v>
      </c>
      <c r="D115" s="76">
        <v>2133</v>
      </c>
      <c r="E115" s="76">
        <v>2004.8</v>
      </c>
      <c r="F115" s="154">
        <f>'план 2021'!C88</f>
        <v>1669.3000000000002</v>
      </c>
      <c r="G115" s="76">
        <f>'план 2021'!D88</f>
        <v>681.6</v>
      </c>
      <c r="H115" s="76">
        <f>'план 2021'!E88</f>
        <v>329.3</v>
      </c>
      <c r="I115" s="76">
        <f>'план 2021'!F88</f>
        <v>329.3</v>
      </c>
      <c r="J115" s="76">
        <f>'план 2021'!G88</f>
        <v>329.1</v>
      </c>
    </row>
    <row r="116" spans="1:10" ht="16.5" thickBot="1">
      <c r="A116" s="80" t="s">
        <v>215</v>
      </c>
      <c r="B116" s="77">
        <v>7022</v>
      </c>
      <c r="C116" s="76">
        <v>6101.8</v>
      </c>
      <c r="D116" s="76">
        <v>10751.1</v>
      </c>
      <c r="E116" s="76">
        <v>10495.4</v>
      </c>
      <c r="F116" s="76">
        <f>'план 2021'!C89</f>
        <v>13571.500000000002</v>
      </c>
      <c r="G116" s="154">
        <f>'план 2021'!D89</f>
        <v>4432</v>
      </c>
      <c r="H116" s="76">
        <f>'план 2021'!E89</f>
        <v>3038.3</v>
      </c>
      <c r="I116" s="76">
        <f>'план 2021'!F89</f>
        <v>3049.6000000000004</v>
      </c>
      <c r="J116" s="76">
        <f>'план 2021'!G89</f>
        <v>3051.6000000000004</v>
      </c>
    </row>
    <row r="117" spans="1:10" ht="33.75" customHeight="1" thickBot="1">
      <c r="A117" s="80" t="s">
        <v>216</v>
      </c>
      <c r="B117" s="77">
        <v>7023</v>
      </c>
      <c r="C117" s="76">
        <v>1274.4</v>
      </c>
      <c r="D117" s="76">
        <v>2019.3</v>
      </c>
      <c r="E117" s="76">
        <v>1906.2</v>
      </c>
      <c r="F117" s="76">
        <f>'план 2021'!C90</f>
        <v>2296.2000000000003</v>
      </c>
      <c r="G117" s="154">
        <f>'план 2021'!D90</f>
        <v>656.1</v>
      </c>
      <c r="H117" s="76">
        <f>'план 2021'!E90</f>
        <v>546.7</v>
      </c>
      <c r="I117" s="76">
        <f>'план 2021'!F90</f>
        <v>546.7</v>
      </c>
      <c r="J117" s="76">
        <f>'план 2021'!G90</f>
        <v>546.7</v>
      </c>
    </row>
    <row r="118" spans="1:10" ht="16.5" thickBot="1">
      <c r="A118" s="80" t="s">
        <v>217</v>
      </c>
      <c r="B118" s="77">
        <v>7024</v>
      </c>
      <c r="C118" s="76">
        <v>11248.5</v>
      </c>
      <c r="D118" s="76">
        <v>18493.4</v>
      </c>
      <c r="E118" s="76">
        <v>17890.2</v>
      </c>
      <c r="F118" s="76">
        <f>'план 2021'!C91</f>
        <v>20660.7</v>
      </c>
      <c r="G118" s="76">
        <f>'план 2021'!D91</f>
        <v>7367.900000000001</v>
      </c>
      <c r="H118" s="76">
        <f>'план 2021'!E91</f>
        <v>4434.6</v>
      </c>
      <c r="I118" s="76">
        <f>'план 2021'!F91</f>
        <v>4430</v>
      </c>
      <c r="J118" s="76">
        <f>'план 2021'!G91</f>
        <v>4428.200000000001</v>
      </c>
    </row>
    <row r="119" spans="1:10" ht="16.5" thickBot="1">
      <c r="A119" s="80" t="s">
        <v>218</v>
      </c>
      <c r="B119" s="77">
        <v>7025</v>
      </c>
      <c r="C119" s="76">
        <v>3982.7</v>
      </c>
      <c r="D119" s="76">
        <v>6892.4</v>
      </c>
      <c r="E119" s="76">
        <v>6688.9</v>
      </c>
      <c r="F119" s="76">
        <f>'план 2021'!C92</f>
        <v>7551.6</v>
      </c>
      <c r="G119" s="154">
        <f>'план 2021'!D92</f>
        <v>2597.4</v>
      </c>
      <c r="H119" s="76">
        <f>'план 2021'!E92</f>
        <v>1651.6000000000001</v>
      </c>
      <c r="I119" s="76">
        <f>'план 2021'!F92</f>
        <v>1651.3</v>
      </c>
      <c r="J119" s="76">
        <f>'план 2021'!G92</f>
        <v>1651.3</v>
      </c>
    </row>
    <row r="120" spans="1:10" ht="16.5" thickBot="1">
      <c r="A120" s="80" t="s">
        <v>219</v>
      </c>
      <c r="B120" s="77">
        <v>7026</v>
      </c>
      <c r="C120" s="76">
        <v>2130</v>
      </c>
      <c r="D120" s="76">
        <v>3714.6</v>
      </c>
      <c r="E120" s="76">
        <v>3590.3</v>
      </c>
      <c r="F120" s="76">
        <f>'план 2021'!C93</f>
        <v>4396.6</v>
      </c>
      <c r="G120" s="76">
        <f>'план 2021'!D93</f>
        <v>1347.6</v>
      </c>
      <c r="H120" s="76">
        <f>'план 2021'!E93</f>
        <v>1019.2</v>
      </c>
      <c r="I120" s="76">
        <f>'план 2021'!F93</f>
        <v>1014.9000000000001</v>
      </c>
      <c r="J120" s="76">
        <f>'план 2021'!G93</f>
        <v>1014.9000000000001</v>
      </c>
    </row>
    <row r="121" spans="1:10" ht="32.25" thickBot="1">
      <c r="A121" s="78" t="s">
        <v>221</v>
      </c>
      <c r="B121" s="77">
        <v>7030</v>
      </c>
      <c r="C121" s="169">
        <v>5.5</v>
      </c>
      <c r="D121" s="154">
        <v>9.720300419703998</v>
      </c>
      <c r="E121" s="154">
        <v>9.96624531835206</v>
      </c>
      <c r="F121" s="154">
        <f>'план 2021'!C94</f>
        <v>11.2864956110736</v>
      </c>
      <c r="G121" s="154">
        <f>'план 2021'!D94</f>
        <v>15.379338284942607</v>
      </c>
      <c r="H121" s="154">
        <f>'план 2021'!E94</f>
        <v>9.920954310150801</v>
      </c>
      <c r="I121" s="154">
        <f>'план 2021'!F94</f>
        <v>9.922844924600499</v>
      </c>
      <c r="J121" s="154">
        <f>'план 2021'!G94</f>
        <v>9.922844924600499</v>
      </c>
    </row>
    <row r="122" spans="1:10" ht="16.5" thickBot="1">
      <c r="A122" s="80" t="s">
        <v>214</v>
      </c>
      <c r="B122" s="77">
        <v>7031</v>
      </c>
      <c r="C122" s="169">
        <v>13.9</v>
      </c>
      <c r="D122" s="154">
        <v>30.91304347826087</v>
      </c>
      <c r="E122" s="154">
        <v>27.844444444444445</v>
      </c>
      <c r="F122" s="154">
        <f>'план 2021'!C95</f>
        <v>23.184722222222224</v>
      </c>
      <c r="G122" s="154">
        <f>'план 2021'!D95</f>
        <v>37.86666666666667</v>
      </c>
      <c r="H122" s="154">
        <f>'план 2021'!E95</f>
        <v>18.294444444444444</v>
      </c>
      <c r="I122" s="154">
        <f>'план 2021'!F95</f>
        <v>18.294444444444444</v>
      </c>
      <c r="J122" s="154">
        <f>'план 2021'!G95</f>
        <v>18.283333333333335</v>
      </c>
    </row>
    <row r="123" spans="1:10" ht="16.5" thickBot="1">
      <c r="A123" s="80" t="s">
        <v>215</v>
      </c>
      <c r="B123" s="77">
        <v>7032</v>
      </c>
      <c r="C123" s="169">
        <v>6.8</v>
      </c>
      <c r="D123" s="154">
        <v>11.026769230769231</v>
      </c>
      <c r="E123" s="154">
        <v>11.470382513661201</v>
      </c>
      <c r="F123" s="154">
        <f>'план 2021'!C96</f>
        <v>14.092938733125651</v>
      </c>
      <c r="G123" s="154">
        <f>'план 2021'!D96</f>
        <v>18.40913811007269</v>
      </c>
      <c r="H123" s="154">
        <f>'план 2021'!E96</f>
        <v>12.620145379023883</v>
      </c>
      <c r="I123" s="154">
        <f>'план 2021'!F96</f>
        <v>12.667082035306336</v>
      </c>
      <c r="J123" s="154">
        <f>'план 2021'!G96</f>
        <v>12.67538940809969</v>
      </c>
    </row>
    <row r="124" spans="1:10" ht="33.75" customHeight="1" thickBot="1">
      <c r="A124" s="80" t="s">
        <v>216</v>
      </c>
      <c r="B124" s="77">
        <v>7033</v>
      </c>
      <c r="C124" s="169">
        <v>5.3</v>
      </c>
      <c r="D124" s="154">
        <v>8.109638554216867</v>
      </c>
      <c r="E124" s="154">
        <v>8.251948051948052</v>
      </c>
      <c r="F124" s="154">
        <f>'план 2021'!C97</f>
        <v>9.334146341463416</v>
      </c>
      <c r="G124" s="154">
        <f>'план 2021'!D97</f>
        <v>10.66829268292683</v>
      </c>
      <c r="H124" s="154">
        <f>'план 2021'!E97</f>
        <v>8.889430894308944</v>
      </c>
      <c r="I124" s="154">
        <f>'план 2021'!F97</f>
        <v>8.889430894308944</v>
      </c>
      <c r="J124" s="154">
        <f>'план 2021'!G97</f>
        <v>8.889430894308944</v>
      </c>
    </row>
    <row r="125" spans="1:10" ht="16.5" thickBot="1">
      <c r="A125" s="80" t="s">
        <v>217</v>
      </c>
      <c r="B125" s="77">
        <v>7034</v>
      </c>
      <c r="C125" s="169">
        <v>5.4</v>
      </c>
      <c r="D125" s="154">
        <v>10.189201101928376</v>
      </c>
      <c r="E125" s="154">
        <v>10.371130434782609</v>
      </c>
      <c r="F125" s="154">
        <f>'план 2021'!C98</f>
        <v>11.478166666666667</v>
      </c>
      <c r="G125" s="154">
        <f>'план 2021'!D98</f>
        <v>16.37311111111111</v>
      </c>
      <c r="H125" s="154">
        <f>'план 2021'!E98</f>
        <v>9.854666666666668</v>
      </c>
      <c r="I125" s="154">
        <f>'план 2021'!F98</f>
        <v>9.844444444444445</v>
      </c>
      <c r="J125" s="154">
        <f>'план 2021'!G98</f>
        <v>9.840444444444445</v>
      </c>
    </row>
    <row r="126" spans="1:10" ht="16.5" thickBot="1">
      <c r="A126" s="80" t="s">
        <v>218</v>
      </c>
      <c r="B126" s="77">
        <v>7035</v>
      </c>
      <c r="C126" s="169">
        <v>4.8</v>
      </c>
      <c r="D126" s="154">
        <v>8.264268585131894</v>
      </c>
      <c r="E126" s="154">
        <v>8.4137106918239</v>
      </c>
      <c r="F126" s="154">
        <f>'план 2021'!C99</f>
        <v>9.392537313432836</v>
      </c>
      <c r="G126" s="154">
        <f>'план 2021'!D99</f>
        <v>12.922388059701492</v>
      </c>
      <c r="H126" s="154">
        <f>'план 2021'!E99</f>
        <v>8.216915422885572</v>
      </c>
      <c r="I126" s="154">
        <f>'план 2021'!F99</f>
        <v>8.215422885572139</v>
      </c>
      <c r="J126" s="154">
        <f>'план 2021'!G99</f>
        <v>8.215422885572139</v>
      </c>
    </row>
    <row r="127" spans="1:10" ht="16.5" thickBot="1">
      <c r="A127" s="80" t="s">
        <v>219</v>
      </c>
      <c r="B127" s="77">
        <v>7036</v>
      </c>
      <c r="C127" s="169">
        <v>4.3</v>
      </c>
      <c r="D127" s="154">
        <v>6.349743589743589</v>
      </c>
      <c r="E127" s="154">
        <v>6.723408239700375</v>
      </c>
      <c r="F127" s="154">
        <f>'план 2021'!C100</f>
        <v>7.879211469534051</v>
      </c>
      <c r="G127" s="154">
        <f>'план 2021'!D100</f>
        <v>9.660215053763439</v>
      </c>
      <c r="H127" s="154">
        <f>'план 2021'!E100</f>
        <v>7.306093189964158</v>
      </c>
      <c r="I127" s="154">
        <f>'план 2021'!F100</f>
        <v>7.275268817204302</v>
      </c>
      <c r="J127" s="154">
        <f>'план 2021'!G100</f>
        <v>7.275268817204302</v>
      </c>
    </row>
    <row r="128" spans="1:10" ht="32.25" thickBot="1">
      <c r="A128" s="78" t="s">
        <v>222</v>
      </c>
      <c r="B128" s="77">
        <v>7040</v>
      </c>
      <c r="C128" s="169">
        <v>0</v>
      </c>
      <c r="D128" s="76">
        <v>0</v>
      </c>
      <c r="E128" s="76">
        <v>0</v>
      </c>
      <c r="F128" s="154">
        <f>'план 2021'!C101</f>
        <v>0</v>
      </c>
      <c r="G128" s="154">
        <f>'план 2021'!D101</f>
        <v>0</v>
      </c>
      <c r="H128" s="154">
        <f>'план 2021'!E101</f>
        <v>0</v>
      </c>
      <c r="I128" s="154">
        <f>'план 2021'!F101</f>
        <v>0</v>
      </c>
      <c r="J128" s="154">
        <f>'план 2021'!G101</f>
        <v>0</v>
      </c>
    </row>
    <row r="129" spans="1:10" ht="16.5" thickBot="1">
      <c r="A129" s="80" t="s">
        <v>214</v>
      </c>
      <c r="B129" s="77">
        <v>7041</v>
      </c>
      <c r="C129" s="76">
        <v>0</v>
      </c>
      <c r="D129" s="76">
        <v>0</v>
      </c>
      <c r="E129" s="76">
        <v>0</v>
      </c>
      <c r="F129" s="154">
        <f>'план 2021'!C102</f>
        <v>0</v>
      </c>
      <c r="G129" s="154">
        <f>'план 2021'!D102</f>
        <v>0</v>
      </c>
      <c r="H129" s="154">
        <f>'план 2021'!E102</f>
        <v>0</v>
      </c>
      <c r="I129" s="154">
        <f>'план 2021'!F102</f>
        <v>0</v>
      </c>
      <c r="J129" s="154">
        <f>'план 2021'!G102</f>
        <v>0</v>
      </c>
    </row>
    <row r="130" spans="1:10" ht="16.5" thickBot="1">
      <c r="A130" s="80" t="s">
        <v>215</v>
      </c>
      <c r="B130" s="77">
        <v>7042</v>
      </c>
      <c r="C130" s="76">
        <v>0</v>
      </c>
      <c r="D130" s="76">
        <v>0</v>
      </c>
      <c r="E130" s="76">
        <v>0</v>
      </c>
      <c r="F130" s="76">
        <f>'план 2021'!C103</f>
        <v>0</v>
      </c>
      <c r="G130" s="76">
        <f>'план 2021'!D103</f>
        <v>0</v>
      </c>
      <c r="H130" s="76">
        <f>'план 2021'!E103</f>
        <v>0</v>
      </c>
      <c r="I130" s="76">
        <f>'план 2021'!F103</f>
        <v>0</v>
      </c>
      <c r="J130" s="76">
        <f>'план 2021'!G103</f>
        <v>0</v>
      </c>
    </row>
    <row r="131" spans="1:10" ht="32.25" customHeight="1" thickBot="1">
      <c r="A131" s="80" t="s">
        <v>216</v>
      </c>
      <c r="B131" s="77">
        <v>7043</v>
      </c>
      <c r="C131" s="76">
        <v>0</v>
      </c>
      <c r="D131" s="76">
        <v>0</v>
      </c>
      <c r="E131" s="76">
        <v>0</v>
      </c>
      <c r="F131" s="76">
        <f>'план 2021'!C104</f>
        <v>0</v>
      </c>
      <c r="G131" s="76">
        <f>'план 2021'!D104</f>
        <v>0</v>
      </c>
      <c r="H131" s="76">
        <f>'план 2021'!E104</f>
        <v>0</v>
      </c>
      <c r="I131" s="76">
        <f>'план 2021'!F104</f>
        <v>0</v>
      </c>
      <c r="J131" s="76">
        <f>'план 2021'!G104</f>
        <v>0</v>
      </c>
    </row>
    <row r="132" spans="1:10" ht="16.5" thickBot="1">
      <c r="A132" s="80" t="s">
        <v>217</v>
      </c>
      <c r="B132" s="77">
        <v>7044</v>
      </c>
      <c r="C132" s="76">
        <v>0</v>
      </c>
      <c r="D132" s="76">
        <v>0</v>
      </c>
      <c r="E132" s="76">
        <v>0</v>
      </c>
      <c r="F132" s="76">
        <f>'план 2021'!C105</f>
        <v>0</v>
      </c>
      <c r="G132" s="76">
        <f>'план 2021'!D105</f>
        <v>0</v>
      </c>
      <c r="H132" s="76">
        <f>'план 2021'!E105</f>
        <v>0</v>
      </c>
      <c r="I132" s="76">
        <f>'план 2021'!F105</f>
        <v>0</v>
      </c>
      <c r="J132" s="76">
        <f>'план 2021'!G105</f>
        <v>0</v>
      </c>
    </row>
    <row r="133" spans="1:10" ht="16.5" thickBot="1">
      <c r="A133" s="80" t="s">
        <v>218</v>
      </c>
      <c r="B133" s="77">
        <v>7045</v>
      </c>
      <c r="C133" s="76">
        <v>0</v>
      </c>
      <c r="D133" s="76">
        <v>0</v>
      </c>
      <c r="E133" s="76">
        <v>0</v>
      </c>
      <c r="F133" s="76">
        <f>'план 2021'!C106</f>
        <v>0</v>
      </c>
      <c r="G133" s="76">
        <f>'план 2021'!D106</f>
        <v>0</v>
      </c>
      <c r="H133" s="76">
        <f>'план 2021'!E106</f>
        <v>0</v>
      </c>
      <c r="I133" s="76">
        <f>'план 2021'!F106</f>
        <v>0</v>
      </c>
      <c r="J133" s="76">
        <f>'план 2021'!G106</f>
        <v>0</v>
      </c>
    </row>
    <row r="134" spans="1:10" ht="16.5" thickBot="1">
      <c r="A134" s="80" t="s">
        <v>219</v>
      </c>
      <c r="B134" s="77">
        <v>7046</v>
      </c>
      <c r="C134" s="76">
        <v>0</v>
      </c>
      <c r="D134" s="76">
        <v>0</v>
      </c>
      <c r="E134" s="76">
        <v>0</v>
      </c>
      <c r="F134" s="76">
        <f>'план 2021'!C107</f>
        <v>0</v>
      </c>
      <c r="G134" s="76">
        <f>'план 2021'!D107</f>
        <v>0</v>
      </c>
      <c r="H134" s="76">
        <f>'план 2021'!E107</f>
        <v>0</v>
      </c>
      <c r="I134" s="76">
        <f>'план 2021'!F107</f>
        <v>0</v>
      </c>
      <c r="J134" s="76">
        <f>'план 2021'!G107</f>
        <v>0</v>
      </c>
    </row>
    <row r="136" spans="1:8" ht="38.25" customHeight="1">
      <c r="A136" s="195" t="s">
        <v>264</v>
      </c>
      <c r="B136" s="195"/>
      <c r="C136" s="195"/>
      <c r="D136" s="165"/>
      <c r="E136" s="165"/>
      <c r="F136" s="165"/>
      <c r="G136" s="166"/>
      <c r="H136" s="167" t="s">
        <v>265</v>
      </c>
    </row>
    <row r="137" spans="1:8" ht="58.5" customHeight="1">
      <c r="A137" s="195" t="s">
        <v>268</v>
      </c>
      <c r="B137" s="195"/>
      <c r="C137" s="195"/>
      <c r="D137" s="165"/>
      <c r="E137" s="165"/>
      <c r="F137" s="165"/>
      <c r="G137" s="166"/>
      <c r="H137" s="167" t="s">
        <v>267</v>
      </c>
    </row>
  </sheetData>
  <sheetProtection/>
  <mergeCells count="45">
    <mergeCell ref="F10:I10"/>
    <mergeCell ref="B21:E21"/>
    <mergeCell ref="B23:E23"/>
    <mergeCell ref="B14:E14"/>
    <mergeCell ref="B16:E16"/>
    <mergeCell ref="B17:E17"/>
    <mergeCell ref="B15:G15"/>
    <mergeCell ref="F20:H20"/>
    <mergeCell ref="A27:J27"/>
    <mergeCell ref="B12:E12"/>
    <mergeCell ref="B13:G13"/>
    <mergeCell ref="F4:I4"/>
    <mergeCell ref="F6:I6"/>
    <mergeCell ref="F8:I8"/>
    <mergeCell ref="F5:I5"/>
    <mergeCell ref="F7:I7"/>
    <mergeCell ref="A6:B6"/>
    <mergeCell ref="B22:G22"/>
    <mergeCell ref="F2:I2"/>
    <mergeCell ref="F3:I3"/>
    <mergeCell ref="B24:E24"/>
    <mergeCell ref="B18:E18"/>
    <mergeCell ref="B19:E19"/>
    <mergeCell ref="F19:H19"/>
    <mergeCell ref="B20:E20"/>
    <mergeCell ref="A5:B5"/>
    <mergeCell ref="A4:B4"/>
    <mergeCell ref="F9:I9"/>
    <mergeCell ref="A73:J73"/>
    <mergeCell ref="A28:A30"/>
    <mergeCell ref="B28:B30"/>
    <mergeCell ref="D28:E28"/>
    <mergeCell ref="F28:J28"/>
    <mergeCell ref="D29:D30"/>
    <mergeCell ref="E29:E30"/>
    <mergeCell ref="A137:C137"/>
    <mergeCell ref="A136:C136"/>
    <mergeCell ref="A106:J106"/>
    <mergeCell ref="A100:J100"/>
    <mergeCell ref="F29:F30"/>
    <mergeCell ref="A68:J68"/>
    <mergeCell ref="A84:J84"/>
    <mergeCell ref="A95:J95"/>
    <mergeCell ref="G29:J29"/>
    <mergeCell ref="A32:J32"/>
  </mergeCells>
  <printOptions/>
  <pageMargins left="0.64" right="0.2" top="0.52" bottom="0.45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K11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4.57421875" style="0" customWidth="1"/>
    <col min="4" max="4" width="12.421875" style="0" customWidth="1"/>
    <col min="5" max="5" width="13.7109375" style="0" customWidth="1"/>
    <col min="6" max="6" width="14.00390625" style="0" customWidth="1"/>
  </cols>
  <sheetData>
    <row r="1" spans="1:3" ht="16.5" thickBot="1">
      <c r="A1" s="202" t="s">
        <v>0</v>
      </c>
      <c r="B1" s="203"/>
      <c r="C1" s="203"/>
    </row>
    <row r="2" spans="1:6" ht="16.5" customHeight="1">
      <c r="A2" s="198" t="s">
        <v>1</v>
      </c>
      <c r="B2" s="198" t="s">
        <v>2</v>
      </c>
      <c r="C2" s="59">
        <v>2018</v>
      </c>
      <c r="D2" s="230" t="s">
        <v>177</v>
      </c>
      <c r="E2" s="230" t="s">
        <v>179</v>
      </c>
      <c r="F2" s="230" t="s">
        <v>178</v>
      </c>
    </row>
    <row r="3" spans="1:6" ht="16.5" customHeight="1">
      <c r="A3" s="208"/>
      <c r="B3" s="208"/>
      <c r="C3" s="60" t="s">
        <v>3</v>
      </c>
      <c r="D3" s="230"/>
      <c r="E3" s="230"/>
      <c r="F3" s="230"/>
    </row>
    <row r="4" spans="1:6" ht="13.5" thickBot="1">
      <c r="A4" s="199"/>
      <c r="B4" s="199"/>
      <c r="C4" s="61"/>
      <c r="D4" s="230"/>
      <c r="E4" s="230"/>
      <c r="F4" s="230"/>
    </row>
    <row r="5" spans="1:6" ht="16.5" thickBot="1">
      <c r="A5" s="5">
        <v>1</v>
      </c>
      <c r="B5" s="6">
        <v>2</v>
      </c>
      <c r="C5" s="62">
        <v>3</v>
      </c>
      <c r="D5" s="26"/>
      <c r="E5" s="26"/>
      <c r="F5" s="26"/>
    </row>
    <row r="6" spans="1:6" ht="16.5" thickBot="1">
      <c r="A6" s="205" t="s">
        <v>13</v>
      </c>
      <c r="B6" s="206"/>
      <c r="C6" s="206"/>
      <c r="D6" s="26"/>
      <c r="E6" s="26"/>
      <c r="F6" s="26"/>
    </row>
    <row r="7" spans="1:6" ht="16.5" thickBot="1">
      <c r="A7" s="28" t="s">
        <v>14</v>
      </c>
      <c r="B7" s="29"/>
      <c r="C7" s="56"/>
      <c r="D7" s="54"/>
      <c r="E7" s="54"/>
      <c r="F7" s="54"/>
    </row>
    <row r="8" spans="1:6" ht="34.5" customHeight="1" thickBot="1">
      <c r="A8" s="9" t="s">
        <v>224</v>
      </c>
      <c r="B8" s="10">
        <v>1010</v>
      </c>
      <c r="C8" s="57">
        <f>D8+E8+F8</f>
        <v>0</v>
      </c>
      <c r="D8" s="55">
        <f>D9+D10+D11+D12</f>
        <v>0</v>
      </c>
      <c r="E8" s="55">
        <f>E9+E10+E11+E12</f>
        <v>0</v>
      </c>
      <c r="F8" s="55">
        <f>F9+F10+F11+F12</f>
        <v>0</v>
      </c>
    </row>
    <row r="9" spans="1:6" ht="34.5" customHeight="1" thickBot="1">
      <c r="A9" s="12" t="s">
        <v>23</v>
      </c>
      <c r="B9" s="10">
        <v>1011</v>
      </c>
      <c r="C9" s="57">
        <f aca="true" t="shared" si="0" ref="C9:C39">D9+E9+F9</f>
        <v>0</v>
      </c>
      <c r="D9" s="55"/>
      <c r="E9" s="55"/>
      <c r="F9" s="55"/>
    </row>
    <row r="10" spans="1:6" ht="34.5" customHeight="1" thickBot="1">
      <c r="A10" s="12" t="s">
        <v>29</v>
      </c>
      <c r="B10" s="10">
        <v>1012</v>
      </c>
      <c r="C10" s="57">
        <f t="shared" si="0"/>
        <v>0</v>
      </c>
      <c r="D10" s="55"/>
      <c r="E10" s="55"/>
      <c r="F10" s="55"/>
    </row>
    <row r="11" spans="1:6" ht="34.5" customHeight="1" thickBot="1">
      <c r="A11" s="12" t="s">
        <v>181</v>
      </c>
      <c r="B11" s="10">
        <v>1013</v>
      </c>
      <c r="C11" s="57">
        <f t="shared" si="0"/>
        <v>0</v>
      </c>
      <c r="D11" s="58"/>
      <c r="E11" s="55"/>
      <c r="F11" s="55"/>
    </row>
    <row r="12" spans="1:6" ht="34.5" customHeight="1" thickBot="1">
      <c r="A12" s="12" t="s">
        <v>186</v>
      </c>
      <c r="B12" s="10">
        <v>1014</v>
      </c>
      <c r="C12" s="57">
        <f t="shared" si="0"/>
        <v>0</v>
      </c>
      <c r="D12" s="58"/>
      <c r="E12" s="55"/>
      <c r="F12" s="55"/>
    </row>
    <row r="13" spans="1:6" ht="34.5" customHeight="1" thickBot="1">
      <c r="A13" s="9" t="s">
        <v>266</v>
      </c>
      <c r="B13" s="10">
        <v>1020</v>
      </c>
      <c r="C13" s="57">
        <f t="shared" si="0"/>
        <v>0</v>
      </c>
      <c r="D13" s="55">
        <f>D14+D15</f>
        <v>0</v>
      </c>
      <c r="E13" s="55">
        <f>E14+E15</f>
        <v>0</v>
      </c>
      <c r="F13" s="55">
        <f>F14+F15</f>
        <v>0</v>
      </c>
    </row>
    <row r="14" spans="1:11" ht="51" customHeight="1" thickBot="1">
      <c r="A14" s="12" t="s">
        <v>180</v>
      </c>
      <c r="B14" s="10">
        <v>1021</v>
      </c>
      <c r="C14" s="57">
        <f t="shared" si="0"/>
        <v>0</v>
      </c>
      <c r="D14" s="55"/>
      <c r="E14" s="55"/>
      <c r="F14" s="55"/>
      <c r="G14" s="31"/>
      <c r="H14" s="31"/>
      <c r="I14" s="31"/>
      <c r="J14" s="31"/>
      <c r="K14" s="31"/>
    </row>
    <row r="15" spans="1:11" ht="51" customHeight="1" thickBot="1">
      <c r="A15" s="12" t="s">
        <v>185</v>
      </c>
      <c r="B15" s="10">
        <v>1022</v>
      </c>
      <c r="C15" s="57">
        <f t="shared" si="0"/>
        <v>0</v>
      </c>
      <c r="D15" s="48"/>
      <c r="E15" s="48"/>
      <c r="F15" s="48"/>
      <c r="G15" s="41"/>
      <c r="H15" s="41"/>
      <c r="I15" s="41"/>
      <c r="J15" s="41"/>
      <c r="K15" s="31"/>
    </row>
    <row r="16" spans="1:6" ht="34.5" customHeight="1" thickBot="1">
      <c r="A16" s="9" t="s">
        <v>60</v>
      </c>
      <c r="B16" s="10">
        <v>1030</v>
      </c>
      <c r="C16" s="57">
        <f t="shared" si="0"/>
        <v>0</v>
      </c>
      <c r="D16" s="55">
        <f>D17+D19</f>
        <v>0</v>
      </c>
      <c r="E16" s="55">
        <f>E17+E19</f>
        <v>0</v>
      </c>
      <c r="F16" s="55">
        <f>F17+F19</f>
        <v>0</v>
      </c>
    </row>
    <row r="17" spans="1:6" ht="34.5" customHeight="1" thickBot="1">
      <c r="A17" s="12" t="s">
        <v>61</v>
      </c>
      <c r="B17" s="10">
        <v>1031</v>
      </c>
      <c r="C17" s="57">
        <f t="shared" si="0"/>
        <v>0</v>
      </c>
      <c r="D17" s="55"/>
      <c r="E17" s="55"/>
      <c r="F17" s="55"/>
    </row>
    <row r="18" spans="1:6" ht="34.5" customHeight="1" thickBot="1">
      <c r="A18" s="12" t="s">
        <v>272</v>
      </c>
      <c r="B18" s="10">
        <v>1032</v>
      </c>
      <c r="C18" s="57">
        <f t="shared" si="0"/>
        <v>0</v>
      </c>
      <c r="D18" s="55"/>
      <c r="E18" s="55"/>
      <c r="F18" s="55"/>
    </row>
    <row r="19" spans="1:6" ht="99" customHeight="1" thickBot="1">
      <c r="A19" s="12" t="s">
        <v>176</v>
      </c>
      <c r="B19" s="10">
        <v>1033</v>
      </c>
      <c r="C19" s="57">
        <f t="shared" si="0"/>
        <v>0</v>
      </c>
      <c r="D19" s="55"/>
      <c r="E19" s="55"/>
      <c r="F19" s="55"/>
    </row>
    <row r="20" spans="1:6" ht="34.5" customHeight="1" thickBot="1">
      <c r="A20" s="9" t="s">
        <v>64</v>
      </c>
      <c r="B20" s="10">
        <v>1040</v>
      </c>
      <c r="C20" s="57">
        <f t="shared" si="0"/>
        <v>0</v>
      </c>
      <c r="D20" s="55">
        <f>D21</f>
        <v>0</v>
      </c>
      <c r="E20" s="55">
        <f>E21</f>
        <v>0</v>
      </c>
      <c r="F20" s="55">
        <f>F21</f>
        <v>0</v>
      </c>
    </row>
    <row r="21" spans="1:6" ht="34.5" customHeight="1" thickBot="1">
      <c r="A21" s="12" t="s">
        <v>65</v>
      </c>
      <c r="B21" s="10">
        <v>1041</v>
      </c>
      <c r="C21" s="57">
        <f t="shared" si="0"/>
        <v>0</v>
      </c>
      <c r="D21" s="55"/>
      <c r="E21" s="55"/>
      <c r="F21" s="55"/>
    </row>
    <row r="22" spans="1:6" ht="34.5" customHeight="1" thickBot="1">
      <c r="A22" s="7" t="s">
        <v>66</v>
      </c>
      <c r="B22" s="8"/>
      <c r="C22" s="57">
        <f t="shared" si="0"/>
        <v>0</v>
      </c>
      <c r="D22" s="55"/>
      <c r="E22" s="55"/>
      <c r="F22" s="55"/>
    </row>
    <row r="23" spans="1:6" ht="34.5" customHeight="1" thickBot="1">
      <c r="A23" s="30" t="s">
        <v>174</v>
      </c>
      <c r="B23" s="6">
        <v>1050</v>
      </c>
      <c r="C23" s="57">
        <f t="shared" si="0"/>
        <v>0</v>
      </c>
      <c r="D23" s="55"/>
      <c r="E23" s="55"/>
      <c r="F23" s="55"/>
    </row>
    <row r="24" spans="1:6" ht="34.5" customHeight="1" thickBot="1">
      <c r="A24" s="9" t="s">
        <v>102</v>
      </c>
      <c r="B24" s="6">
        <v>1060</v>
      </c>
      <c r="C24" s="57">
        <f t="shared" si="0"/>
        <v>0</v>
      </c>
      <c r="D24" s="55"/>
      <c r="E24" s="55"/>
      <c r="F24" s="55"/>
    </row>
    <row r="25" spans="1:6" ht="34.5" customHeight="1" thickBot="1">
      <c r="A25" s="9" t="s">
        <v>109</v>
      </c>
      <c r="B25" s="6">
        <v>1070</v>
      </c>
      <c r="C25" s="57">
        <f t="shared" si="0"/>
        <v>0</v>
      </c>
      <c r="D25" s="55"/>
      <c r="E25" s="55"/>
      <c r="F25" s="55"/>
    </row>
    <row r="26" spans="1:6" ht="34.5" customHeight="1" thickBot="1">
      <c r="A26" s="9" t="s">
        <v>113</v>
      </c>
      <c r="B26" s="6">
        <v>1080</v>
      </c>
      <c r="C26" s="57">
        <f t="shared" si="0"/>
        <v>0</v>
      </c>
      <c r="D26" s="55"/>
      <c r="E26" s="55"/>
      <c r="F26" s="55"/>
    </row>
    <row r="27" spans="1:6" ht="34.5" customHeight="1" thickBot="1">
      <c r="A27" s="9" t="s">
        <v>117</v>
      </c>
      <c r="B27" s="10">
        <v>1090</v>
      </c>
      <c r="C27" s="57">
        <f t="shared" si="0"/>
        <v>0</v>
      </c>
      <c r="D27" s="55"/>
      <c r="E27" s="55"/>
      <c r="F27" s="55"/>
    </row>
    <row r="28" spans="1:6" ht="34.5" customHeight="1" thickBot="1">
      <c r="A28" s="9" t="s">
        <v>119</v>
      </c>
      <c r="B28" s="6">
        <v>1100</v>
      </c>
      <c r="C28" s="57">
        <f t="shared" si="0"/>
        <v>0</v>
      </c>
      <c r="D28" s="55"/>
      <c r="E28" s="55"/>
      <c r="F28" s="55"/>
    </row>
    <row r="29" spans="1:6" ht="34.5" customHeight="1" thickBot="1">
      <c r="A29" s="12" t="s">
        <v>120</v>
      </c>
      <c r="B29" s="6">
        <v>1101</v>
      </c>
      <c r="C29" s="57">
        <f t="shared" si="0"/>
        <v>0</v>
      </c>
      <c r="D29" s="55"/>
      <c r="E29" s="55"/>
      <c r="F29" s="55"/>
    </row>
    <row r="30" spans="1:6" ht="34.5" customHeight="1" thickBot="1">
      <c r="A30" s="12" t="s">
        <v>121</v>
      </c>
      <c r="B30" s="6">
        <v>1102</v>
      </c>
      <c r="C30" s="57">
        <f t="shared" si="0"/>
        <v>0</v>
      </c>
      <c r="D30" s="55"/>
      <c r="E30" s="55"/>
      <c r="F30" s="55"/>
    </row>
    <row r="31" spans="1:6" ht="34.5" customHeight="1" thickBot="1">
      <c r="A31" s="12" t="s">
        <v>122</v>
      </c>
      <c r="B31" s="6">
        <v>1103</v>
      </c>
      <c r="C31" s="57">
        <f t="shared" si="0"/>
        <v>0</v>
      </c>
      <c r="D31" s="55"/>
      <c r="E31" s="55"/>
      <c r="F31" s="55"/>
    </row>
    <row r="32" spans="1:6" ht="34.5" customHeight="1" thickBot="1">
      <c r="A32" s="12" t="s">
        <v>123</v>
      </c>
      <c r="B32" s="6">
        <v>1104</v>
      </c>
      <c r="C32" s="57">
        <f t="shared" si="0"/>
        <v>0</v>
      </c>
      <c r="D32" s="55"/>
      <c r="E32" s="55"/>
      <c r="F32" s="55"/>
    </row>
    <row r="33" spans="1:6" ht="34.5" customHeight="1" thickBot="1">
      <c r="A33" s="12" t="s">
        <v>128</v>
      </c>
      <c r="B33" s="6">
        <v>1105</v>
      </c>
      <c r="C33" s="57">
        <f t="shared" si="0"/>
        <v>0</v>
      </c>
      <c r="D33" s="55"/>
      <c r="E33" s="55"/>
      <c r="F33" s="55"/>
    </row>
    <row r="34" spans="1:6" ht="52.5" customHeight="1" thickBot="1">
      <c r="A34" s="9" t="s">
        <v>225</v>
      </c>
      <c r="B34" s="6">
        <v>1110</v>
      </c>
      <c r="C34" s="57">
        <f t="shared" si="0"/>
        <v>0</v>
      </c>
      <c r="D34" s="55"/>
      <c r="E34" s="55"/>
      <c r="F34" s="55"/>
    </row>
    <row r="35" spans="1:6" ht="34.5" customHeight="1" thickBot="1">
      <c r="A35" s="9" t="s">
        <v>223</v>
      </c>
      <c r="B35" s="6">
        <v>1120</v>
      </c>
      <c r="C35" s="57">
        <f t="shared" si="0"/>
        <v>0</v>
      </c>
      <c r="D35" s="55"/>
      <c r="E35" s="55"/>
      <c r="F35" s="55"/>
    </row>
    <row r="36" spans="1:6" ht="34.5" customHeight="1" thickBot="1">
      <c r="A36" s="9" t="s">
        <v>131</v>
      </c>
      <c r="B36" s="6">
        <v>1130</v>
      </c>
      <c r="C36" s="57">
        <f t="shared" si="0"/>
        <v>0</v>
      </c>
      <c r="D36" s="55"/>
      <c r="E36" s="55"/>
      <c r="F36" s="55"/>
    </row>
    <row r="37" spans="1:6" ht="34.5" customHeight="1" thickBot="1">
      <c r="A37" s="7" t="s">
        <v>132</v>
      </c>
      <c r="B37" s="17">
        <v>1140</v>
      </c>
      <c r="C37" s="57">
        <f t="shared" si="0"/>
        <v>0</v>
      </c>
      <c r="D37" s="55">
        <f>D8+D13+D16+D20</f>
        <v>0</v>
      </c>
      <c r="E37" s="55">
        <f>E8+E13+E16+E20</f>
        <v>0</v>
      </c>
      <c r="F37" s="55">
        <f>F8+F13+F16+F20</f>
        <v>0</v>
      </c>
    </row>
    <row r="38" spans="1:6" ht="34.5" customHeight="1" thickBot="1">
      <c r="A38" s="7" t="s">
        <v>141</v>
      </c>
      <c r="B38" s="17">
        <v>1150</v>
      </c>
      <c r="C38" s="57">
        <f t="shared" si="0"/>
        <v>0</v>
      </c>
      <c r="D38" s="55">
        <f>D23+D24+D25+D26+D27+D28+D34+D35+D36</f>
        <v>0</v>
      </c>
      <c r="E38" s="55">
        <f>E23+E24+E25+E26+E27+E28+E34+E35+E36</f>
        <v>0</v>
      </c>
      <c r="F38" s="55">
        <f>F23+F24+F25+F26+F27+F28+F34+F35+F36</f>
        <v>0</v>
      </c>
    </row>
    <row r="39" spans="1:6" ht="34.5" customHeight="1">
      <c r="A39" s="86" t="s">
        <v>150</v>
      </c>
      <c r="B39" s="87">
        <v>1160</v>
      </c>
      <c r="C39" s="88">
        <f t="shared" si="0"/>
        <v>0</v>
      </c>
      <c r="D39" s="89">
        <f>D37-D38</f>
        <v>0</v>
      </c>
      <c r="E39" s="89">
        <f>E37-E38</f>
        <v>0</v>
      </c>
      <c r="F39" s="89">
        <f>F37-F38</f>
        <v>0</v>
      </c>
    </row>
    <row r="40" spans="1:10" ht="42" customHeight="1">
      <c r="A40" s="236" t="s">
        <v>191</v>
      </c>
      <c r="B40" s="236"/>
      <c r="C40" s="236"/>
      <c r="D40" s="236"/>
      <c r="E40" s="236"/>
      <c r="F40" s="236"/>
      <c r="G40" s="85"/>
      <c r="H40" s="85"/>
      <c r="I40" s="85"/>
      <c r="J40" s="85"/>
    </row>
    <row r="41" spans="1:10" ht="34.5" customHeight="1">
      <c r="A41" s="91" t="s">
        <v>187</v>
      </c>
      <c r="B41" s="90">
        <v>2010</v>
      </c>
      <c r="C41" s="48">
        <f>D41+E41+F41</f>
        <v>0</v>
      </c>
      <c r="D41" s="48"/>
      <c r="E41" s="42"/>
      <c r="F41" s="42"/>
      <c r="G41" s="41"/>
      <c r="H41" s="41"/>
      <c r="I41" s="41"/>
      <c r="J41" s="41"/>
    </row>
    <row r="42" spans="1:10" ht="50.25" customHeight="1">
      <c r="A42" s="91" t="s">
        <v>188</v>
      </c>
      <c r="B42" s="90">
        <v>2020</v>
      </c>
      <c r="C42" s="42">
        <f>D42+E42+F42</f>
        <v>0</v>
      </c>
      <c r="D42" s="42"/>
      <c r="E42" s="42"/>
      <c r="F42" s="42"/>
      <c r="G42" s="41"/>
      <c r="H42" s="41"/>
      <c r="I42" s="41"/>
      <c r="J42" s="41"/>
    </row>
    <row r="43" spans="1:10" ht="34.5" customHeight="1">
      <c r="A43" s="91" t="s">
        <v>189</v>
      </c>
      <c r="B43" s="90">
        <v>2030</v>
      </c>
      <c r="C43" s="42">
        <f>D43+E43+F43</f>
        <v>0</v>
      </c>
      <c r="D43" s="42"/>
      <c r="E43" s="42"/>
      <c r="F43" s="42"/>
      <c r="G43" s="41"/>
      <c r="H43" s="41"/>
      <c r="I43" s="41"/>
      <c r="J43" s="41"/>
    </row>
    <row r="44" spans="1:10" ht="34.5" customHeight="1">
      <c r="A44" s="91" t="s">
        <v>190</v>
      </c>
      <c r="B44" s="90">
        <v>2040</v>
      </c>
      <c r="C44" s="42">
        <f>D44+E44+F44</f>
        <v>0</v>
      </c>
      <c r="D44" s="42"/>
      <c r="E44" s="42"/>
      <c r="F44" s="42"/>
      <c r="G44" s="41"/>
      <c r="H44" s="41"/>
      <c r="I44" s="41"/>
      <c r="J44" s="41"/>
    </row>
    <row r="45" spans="1:6" ht="34.5" customHeight="1">
      <c r="A45" s="233" t="s">
        <v>192</v>
      </c>
      <c r="B45" s="234"/>
      <c r="C45" s="234"/>
      <c r="D45" s="234"/>
      <c r="E45" s="234"/>
      <c r="F45" s="235"/>
    </row>
    <row r="46" spans="1:7" ht="34.5" customHeight="1">
      <c r="A46" s="102" t="s">
        <v>160</v>
      </c>
      <c r="B46" s="103">
        <v>3010</v>
      </c>
      <c r="C46" s="104">
        <f>D46+E46+F46</f>
        <v>0</v>
      </c>
      <c r="D46" s="55">
        <f>D47+D48+D49+D50+D52+D51</f>
        <v>0</v>
      </c>
      <c r="E46" s="55">
        <f>E47+E48+E49+E50+E52+E51</f>
        <v>0</v>
      </c>
      <c r="F46" s="55">
        <f>F47+F48+F49+F50+F52+F51</f>
        <v>0</v>
      </c>
      <c r="G46" s="31"/>
    </row>
    <row r="47" spans="1:6" ht="34.5" customHeight="1">
      <c r="A47" s="105" t="s">
        <v>162</v>
      </c>
      <c r="B47" s="103">
        <v>3011</v>
      </c>
      <c r="C47" s="104">
        <f aca="true" t="shared" si="1" ref="C47:C55">D47+E47+F47</f>
        <v>0</v>
      </c>
      <c r="D47" s="55"/>
      <c r="E47" s="55"/>
      <c r="F47" s="55"/>
    </row>
    <row r="48" spans="1:6" ht="34.5" customHeight="1">
      <c r="A48" s="105" t="s">
        <v>163</v>
      </c>
      <c r="B48" s="103">
        <v>3012</v>
      </c>
      <c r="C48" s="104">
        <f t="shared" si="1"/>
        <v>0</v>
      </c>
      <c r="D48" s="55"/>
      <c r="E48" s="55"/>
      <c r="F48" s="55"/>
    </row>
    <row r="49" spans="1:6" ht="34.5" customHeight="1">
      <c r="A49" s="105" t="s">
        <v>164</v>
      </c>
      <c r="B49" s="103">
        <v>3013</v>
      </c>
      <c r="C49" s="104">
        <f t="shared" si="1"/>
        <v>0</v>
      </c>
      <c r="D49" s="55"/>
      <c r="E49" s="55"/>
      <c r="F49" s="55"/>
    </row>
    <row r="50" spans="1:6" ht="34.5" customHeight="1">
      <c r="A50" s="105" t="s">
        <v>165</v>
      </c>
      <c r="B50" s="103">
        <v>3014</v>
      </c>
      <c r="C50" s="104">
        <f t="shared" si="1"/>
        <v>0</v>
      </c>
      <c r="D50" s="55"/>
      <c r="E50" s="55"/>
      <c r="F50" s="55"/>
    </row>
    <row r="51" spans="1:6" ht="34.5" customHeight="1">
      <c r="A51" s="105" t="s">
        <v>167</v>
      </c>
      <c r="B51" s="103">
        <v>3015</v>
      </c>
      <c r="C51" s="104">
        <f t="shared" si="1"/>
        <v>0</v>
      </c>
      <c r="D51" s="55"/>
      <c r="E51" s="55"/>
      <c r="F51" s="55"/>
    </row>
    <row r="52" spans="1:6" ht="34.5" customHeight="1">
      <c r="A52" s="105" t="s">
        <v>168</v>
      </c>
      <c r="B52" s="103">
        <v>3016</v>
      </c>
      <c r="C52" s="104">
        <f t="shared" si="1"/>
        <v>0</v>
      </c>
      <c r="D52" s="55"/>
      <c r="E52" s="55"/>
      <c r="F52" s="55"/>
    </row>
    <row r="53" spans="1:6" ht="34.5" customHeight="1">
      <c r="A53" s="102" t="s">
        <v>169</v>
      </c>
      <c r="B53" s="103">
        <v>3020</v>
      </c>
      <c r="C53" s="104">
        <f t="shared" si="1"/>
        <v>0</v>
      </c>
      <c r="D53" s="55"/>
      <c r="E53" s="146"/>
      <c r="F53" s="55"/>
    </row>
    <row r="54" spans="1:6" ht="34.5" customHeight="1">
      <c r="A54" s="102" t="s">
        <v>170</v>
      </c>
      <c r="B54" s="103">
        <v>3030</v>
      </c>
      <c r="C54" s="104">
        <f t="shared" si="1"/>
        <v>0</v>
      </c>
      <c r="D54" s="55"/>
      <c r="E54" s="146"/>
      <c r="F54" s="55"/>
    </row>
    <row r="55" spans="1:11" ht="34.5" customHeight="1">
      <c r="A55" s="102" t="s">
        <v>171</v>
      </c>
      <c r="B55" s="103">
        <v>3040</v>
      </c>
      <c r="C55" s="104">
        <f t="shared" si="1"/>
        <v>0</v>
      </c>
      <c r="D55" s="55"/>
      <c r="E55" s="146"/>
      <c r="F55" s="55"/>
      <c r="G55" s="31"/>
      <c r="H55" s="31"/>
      <c r="I55" s="31"/>
      <c r="J55" s="31"/>
      <c r="K55" s="31"/>
    </row>
    <row r="56" spans="1:11" ht="21.75" customHeight="1">
      <c r="A56" s="231" t="s">
        <v>200</v>
      </c>
      <c r="B56" s="231"/>
      <c r="C56" s="231"/>
      <c r="D56" s="231"/>
      <c r="E56" s="231"/>
      <c r="F56" s="231"/>
      <c r="G56" s="99"/>
      <c r="H56" s="99"/>
      <c r="I56" s="99"/>
      <c r="J56" s="99"/>
      <c r="K56" s="31"/>
    </row>
    <row r="57" spans="1:10" ht="35.25" customHeight="1">
      <c r="A57" s="106" t="s">
        <v>193</v>
      </c>
      <c r="B57" s="93">
        <v>4010</v>
      </c>
      <c r="C57" s="54">
        <f>D57+E57+F57</f>
        <v>0</v>
      </c>
      <c r="D57" s="54"/>
      <c r="E57" s="54"/>
      <c r="F57" s="54"/>
      <c r="G57" s="98"/>
      <c r="H57" s="98"/>
      <c r="I57" s="98"/>
      <c r="J57" s="98"/>
    </row>
    <row r="58" spans="1:10" ht="22.5" customHeight="1">
      <c r="A58" s="107" t="s">
        <v>194</v>
      </c>
      <c r="B58" s="93">
        <v>4011</v>
      </c>
      <c r="C58" s="54">
        <f aca="true" t="shared" si="2" ref="C58:C66">D58+E58+F58</f>
        <v>0</v>
      </c>
      <c r="D58" s="54"/>
      <c r="E58" s="54"/>
      <c r="F58" s="54"/>
      <c r="G58" s="98"/>
      <c r="H58" s="98"/>
      <c r="I58" s="98"/>
      <c r="J58" s="98"/>
    </row>
    <row r="59" spans="1:10" ht="22.5" customHeight="1">
      <c r="A59" s="108" t="s">
        <v>195</v>
      </c>
      <c r="B59" s="93">
        <v>4012</v>
      </c>
      <c r="C59" s="54">
        <f t="shared" si="2"/>
        <v>0</v>
      </c>
      <c r="D59" s="54"/>
      <c r="E59" s="54"/>
      <c r="F59" s="54"/>
      <c r="G59" s="98"/>
      <c r="H59" s="98"/>
      <c r="I59" s="98"/>
      <c r="J59" s="98"/>
    </row>
    <row r="60" spans="1:10" ht="22.5" customHeight="1">
      <c r="A60" s="107" t="s">
        <v>196</v>
      </c>
      <c r="B60" s="93">
        <v>4013</v>
      </c>
      <c r="C60" s="54">
        <f t="shared" si="2"/>
        <v>0</v>
      </c>
      <c r="D60" s="54"/>
      <c r="E60" s="54"/>
      <c r="F60" s="54"/>
      <c r="G60" s="98"/>
      <c r="H60" s="98"/>
      <c r="I60" s="98"/>
      <c r="J60" s="98"/>
    </row>
    <row r="61" spans="1:10" ht="25.5" customHeight="1">
      <c r="A61" s="54" t="s">
        <v>197</v>
      </c>
      <c r="B61" s="93">
        <v>4020</v>
      </c>
      <c r="C61" s="54">
        <f t="shared" si="2"/>
        <v>0</v>
      </c>
      <c r="D61" s="54"/>
      <c r="E61" s="54"/>
      <c r="F61" s="54"/>
      <c r="G61" s="98"/>
      <c r="H61" s="98"/>
      <c r="I61" s="98"/>
      <c r="J61" s="98"/>
    </row>
    <row r="62" spans="1:10" ht="31.5" customHeight="1">
      <c r="A62" s="106" t="s">
        <v>198</v>
      </c>
      <c r="B62" s="93">
        <v>4030</v>
      </c>
      <c r="C62" s="54">
        <f t="shared" si="2"/>
        <v>0</v>
      </c>
      <c r="D62" s="54"/>
      <c r="E62" s="54"/>
      <c r="F62" s="54"/>
      <c r="G62" s="98"/>
      <c r="H62" s="98"/>
      <c r="I62" s="98"/>
      <c r="J62" s="98"/>
    </row>
    <row r="63" spans="1:10" ht="22.5" customHeight="1">
      <c r="A63" s="107" t="s">
        <v>194</v>
      </c>
      <c r="B63" s="93">
        <v>4031</v>
      </c>
      <c r="C63" s="54">
        <f t="shared" si="2"/>
        <v>0</v>
      </c>
      <c r="D63" s="54"/>
      <c r="E63" s="54"/>
      <c r="F63" s="54"/>
      <c r="G63" s="98"/>
      <c r="H63" s="98"/>
      <c r="I63" s="98"/>
      <c r="J63" s="98"/>
    </row>
    <row r="64" spans="1:10" ht="22.5" customHeight="1">
      <c r="A64" s="108" t="s">
        <v>195</v>
      </c>
      <c r="B64" s="101">
        <v>4032</v>
      </c>
      <c r="C64" s="54">
        <f t="shared" si="2"/>
        <v>0</v>
      </c>
      <c r="D64" s="54"/>
      <c r="E64" s="54"/>
      <c r="F64" s="54"/>
      <c r="G64" s="98"/>
      <c r="H64" s="98"/>
      <c r="I64" s="98"/>
      <c r="J64" s="98"/>
    </row>
    <row r="65" spans="1:10" ht="22.5" customHeight="1">
      <c r="A65" s="107" t="s">
        <v>196</v>
      </c>
      <c r="B65" s="101">
        <v>4033</v>
      </c>
      <c r="C65" s="54">
        <f t="shared" si="2"/>
        <v>0</v>
      </c>
      <c r="D65" s="54"/>
      <c r="E65" s="54"/>
      <c r="F65" s="54"/>
      <c r="G65" s="98"/>
      <c r="H65" s="98"/>
      <c r="I65" s="98"/>
      <c r="J65" s="98"/>
    </row>
    <row r="66" spans="1:10" ht="22.5" customHeight="1">
      <c r="A66" s="54" t="s">
        <v>199</v>
      </c>
      <c r="B66" s="93">
        <v>4040</v>
      </c>
      <c r="C66" s="54">
        <f t="shared" si="2"/>
        <v>0</v>
      </c>
      <c r="D66" s="54"/>
      <c r="E66" s="54"/>
      <c r="F66" s="54"/>
      <c r="G66" s="98"/>
      <c r="H66" s="98"/>
      <c r="I66" s="98"/>
      <c r="J66" s="98"/>
    </row>
    <row r="67" spans="1:11" ht="15.75">
      <c r="A67" s="232" t="s">
        <v>201</v>
      </c>
      <c r="B67" s="232"/>
      <c r="C67" s="232"/>
      <c r="D67" s="232"/>
      <c r="E67" s="232"/>
      <c r="F67" s="232"/>
      <c r="G67" s="100"/>
      <c r="H67" s="100"/>
      <c r="I67" s="100"/>
      <c r="J67" s="100"/>
      <c r="K67" s="31"/>
    </row>
    <row r="68" spans="1:10" ht="16.5" customHeight="1">
      <c r="A68" s="106" t="s">
        <v>202</v>
      </c>
      <c r="B68" s="101">
        <v>5010</v>
      </c>
      <c r="C68" s="54">
        <f>D68+E68+F68</f>
        <v>0</v>
      </c>
      <c r="D68" s="54"/>
      <c r="E68" s="54"/>
      <c r="F68" s="54"/>
      <c r="G68" s="98"/>
      <c r="H68" s="98"/>
      <c r="I68" s="98"/>
      <c r="J68" s="98"/>
    </row>
    <row r="69" spans="1:10" ht="37.5" customHeight="1">
      <c r="A69" s="106" t="s">
        <v>205</v>
      </c>
      <c r="B69" s="101">
        <v>5020</v>
      </c>
      <c r="C69" s="54">
        <f>D69+E69+F69</f>
        <v>0</v>
      </c>
      <c r="D69" s="54"/>
      <c r="E69" s="54"/>
      <c r="F69" s="54"/>
      <c r="G69" s="98"/>
      <c r="H69" s="98"/>
      <c r="I69" s="98"/>
      <c r="J69" s="98"/>
    </row>
    <row r="70" spans="1:10" ht="63" customHeight="1">
      <c r="A70" s="106" t="s">
        <v>203</v>
      </c>
      <c r="B70" s="101">
        <v>5030</v>
      </c>
      <c r="C70" s="54">
        <f>D70+E70+F70</f>
        <v>0</v>
      </c>
      <c r="D70" s="54"/>
      <c r="E70" s="54"/>
      <c r="F70" s="54"/>
      <c r="G70" s="98"/>
      <c r="H70" s="98"/>
      <c r="I70" s="98"/>
      <c r="J70" s="98"/>
    </row>
    <row r="71" spans="1:10" ht="25.5" customHeight="1">
      <c r="A71" s="106" t="s">
        <v>204</v>
      </c>
      <c r="B71" s="101">
        <v>5040</v>
      </c>
      <c r="C71" s="54">
        <f>D71+E71+F71</f>
        <v>0</v>
      </c>
      <c r="D71" s="54"/>
      <c r="E71" s="54"/>
      <c r="F71" s="54"/>
      <c r="G71" s="98"/>
      <c r="H71" s="98"/>
      <c r="I71" s="98"/>
      <c r="J71" s="98"/>
    </row>
    <row r="72" spans="1:10" ht="15.75">
      <c r="A72" s="232" t="s">
        <v>206</v>
      </c>
      <c r="B72" s="232"/>
      <c r="C72" s="232"/>
      <c r="D72" s="232"/>
      <c r="E72" s="232"/>
      <c r="F72" s="232"/>
      <c r="G72" s="100"/>
      <c r="H72" s="100"/>
      <c r="I72" s="100"/>
      <c r="J72" s="100"/>
    </row>
    <row r="73" spans="1:11" ht="15.75">
      <c r="A73" s="54" t="s">
        <v>207</v>
      </c>
      <c r="B73" s="101">
        <v>6010</v>
      </c>
      <c r="C73" s="54">
        <f>D73+E73+F73</f>
        <v>0</v>
      </c>
      <c r="D73" s="54"/>
      <c r="E73" s="54"/>
      <c r="F73" s="54"/>
      <c r="G73" s="98"/>
      <c r="H73" s="98"/>
      <c r="I73" s="98"/>
      <c r="J73" s="98"/>
      <c r="K73" s="31"/>
    </row>
    <row r="74" spans="1:11" ht="15.75">
      <c r="A74" s="54" t="s">
        <v>208</v>
      </c>
      <c r="B74" s="101">
        <v>6020</v>
      </c>
      <c r="C74" s="54">
        <f>D74+E74+F74</f>
        <v>0</v>
      </c>
      <c r="D74" s="54"/>
      <c r="E74" s="54"/>
      <c r="F74" s="54"/>
      <c r="G74" s="98"/>
      <c r="H74" s="98"/>
      <c r="I74" s="98"/>
      <c r="J74" s="98"/>
      <c r="K74" s="31"/>
    </row>
    <row r="75" spans="1:11" ht="15.75">
      <c r="A75" s="54" t="s">
        <v>209</v>
      </c>
      <c r="B75" s="101">
        <v>6030</v>
      </c>
      <c r="C75" s="54">
        <f>D75+E75+F75</f>
        <v>0</v>
      </c>
      <c r="D75" s="54"/>
      <c r="E75" s="54"/>
      <c r="F75" s="54"/>
      <c r="G75" s="98"/>
      <c r="H75" s="98"/>
      <c r="I75" s="98"/>
      <c r="J75" s="98"/>
      <c r="K75" s="31"/>
    </row>
    <row r="76" spans="1:11" ht="15.75">
      <c r="A76" s="54" t="s">
        <v>210</v>
      </c>
      <c r="B76" s="101">
        <v>6040</v>
      </c>
      <c r="C76" s="54">
        <f>D76+E76+F76</f>
        <v>0</v>
      </c>
      <c r="D76" s="54"/>
      <c r="E76" s="54"/>
      <c r="F76" s="54"/>
      <c r="G76" s="98"/>
      <c r="H76" s="98"/>
      <c r="I76" s="98"/>
      <c r="J76" s="98"/>
      <c r="K76" s="31"/>
    </row>
    <row r="77" spans="1:11" ht="15.75">
      <c r="A77" s="54" t="s">
        <v>211</v>
      </c>
      <c r="B77" s="101">
        <v>6050</v>
      </c>
      <c r="C77" s="54">
        <f>D77+E77+F77</f>
        <v>0</v>
      </c>
      <c r="D77" s="54"/>
      <c r="E77" s="54"/>
      <c r="F77" s="54"/>
      <c r="G77" s="98"/>
      <c r="H77" s="98"/>
      <c r="I77" s="98"/>
      <c r="J77" s="98"/>
      <c r="K77" s="31"/>
    </row>
    <row r="78" spans="1:11" ht="15.75">
      <c r="A78" s="232" t="s">
        <v>212</v>
      </c>
      <c r="B78" s="232"/>
      <c r="C78" s="232"/>
      <c r="D78" s="232"/>
      <c r="E78" s="232"/>
      <c r="F78" s="232"/>
      <c r="G78" s="100"/>
      <c r="H78" s="100"/>
      <c r="I78" s="100"/>
      <c r="J78" s="100"/>
      <c r="K78" s="31"/>
    </row>
    <row r="79" spans="1:10" ht="78.75">
      <c r="A79" s="109" t="s">
        <v>213</v>
      </c>
      <c r="B79" s="110">
        <v>7010</v>
      </c>
      <c r="C79" s="54">
        <f>D79+E79+F79</f>
        <v>0</v>
      </c>
      <c r="D79" s="54"/>
      <c r="E79" s="54"/>
      <c r="F79" s="54"/>
      <c r="G79" s="98"/>
      <c r="H79" s="98"/>
      <c r="I79" s="98"/>
      <c r="J79" s="98"/>
    </row>
    <row r="80" spans="1:10" ht="15.75">
      <c r="A80" s="111" t="s">
        <v>214</v>
      </c>
      <c r="B80" s="110">
        <v>7011</v>
      </c>
      <c r="C80" s="54">
        <f aca="true" t="shared" si="3" ref="C80:C106">D80+E80+F80</f>
        <v>0</v>
      </c>
      <c r="D80" s="54"/>
      <c r="E80" s="54"/>
      <c r="F80" s="54"/>
      <c r="G80" s="98"/>
      <c r="H80" s="98"/>
      <c r="I80" s="98"/>
      <c r="J80" s="98"/>
    </row>
    <row r="81" spans="1:10" ht="15.75">
      <c r="A81" s="111" t="s">
        <v>215</v>
      </c>
      <c r="B81" s="101">
        <v>7012</v>
      </c>
      <c r="C81" s="54">
        <f t="shared" si="3"/>
        <v>0</v>
      </c>
      <c r="D81" s="54"/>
      <c r="E81" s="54"/>
      <c r="F81" s="54"/>
      <c r="G81" s="98"/>
      <c r="H81" s="98"/>
      <c r="I81" s="98"/>
      <c r="J81" s="98"/>
    </row>
    <row r="82" spans="1:10" ht="15" customHeight="1">
      <c r="A82" s="111" t="s">
        <v>216</v>
      </c>
      <c r="B82" s="101">
        <v>7013</v>
      </c>
      <c r="C82" s="54">
        <f t="shared" si="3"/>
        <v>0</v>
      </c>
      <c r="D82" s="54"/>
      <c r="E82" s="54"/>
      <c r="F82" s="54"/>
      <c r="G82" s="98"/>
      <c r="H82" s="98"/>
      <c r="I82" s="98"/>
      <c r="J82" s="98"/>
    </row>
    <row r="83" spans="1:10" ht="15.75">
      <c r="A83" s="111" t="s">
        <v>217</v>
      </c>
      <c r="B83" s="101">
        <v>7014</v>
      </c>
      <c r="C83" s="54">
        <f t="shared" si="3"/>
        <v>0</v>
      </c>
      <c r="D83" s="54"/>
      <c r="E83" s="54"/>
      <c r="F83" s="54"/>
      <c r="G83" s="98"/>
      <c r="H83" s="98"/>
      <c r="I83" s="98"/>
      <c r="J83" s="98"/>
    </row>
    <row r="84" spans="1:10" ht="15.75">
      <c r="A84" s="111" t="s">
        <v>218</v>
      </c>
      <c r="B84" s="101">
        <v>7015</v>
      </c>
      <c r="C84" s="54">
        <f t="shared" si="3"/>
        <v>0</v>
      </c>
      <c r="D84" s="54"/>
      <c r="E84" s="54"/>
      <c r="F84" s="54"/>
      <c r="G84" s="98"/>
      <c r="H84" s="98"/>
      <c r="I84" s="98"/>
      <c r="J84" s="98"/>
    </row>
    <row r="85" spans="1:10" ht="15.75">
      <c r="A85" s="111" t="s">
        <v>219</v>
      </c>
      <c r="B85" s="101">
        <v>7016</v>
      </c>
      <c r="C85" s="54">
        <f t="shared" si="3"/>
        <v>0</v>
      </c>
      <c r="D85" s="54"/>
      <c r="E85" s="54"/>
      <c r="F85" s="54"/>
      <c r="G85" s="98"/>
      <c r="H85" s="98"/>
      <c r="I85" s="98"/>
      <c r="J85" s="98"/>
    </row>
    <row r="86" spans="1:10" ht="15.75">
      <c r="A86" s="109" t="s">
        <v>220</v>
      </c>
      <c r="B86" s="101">
        <v>7020</v>
      </c>
      <c r="C86" s="54">
        <f t="shared" si="3"/>
        <v>0</v>
      </c>
      <c r="D86" s="54"/>
      <c r="E86" s="54"/>
      <c r="F86" s="54"/>
      <c r="G86" s="98"/>
      <c r="H86" s="98"/>
      <c r="I86" s="98"/>
      <c r="J86" s="98"/>
    </row>
    <row r="87" spans="1:10" ht="15.75">
      <c r="A87" s="111" t="s">
        <v>214</v>
      </c>
      <c r="B87" s="101">
        <v>7021</v>
      </c>
      <c r="C87" s="54">
        <f t="shared" si="3"/>
        <v>0</v>
      </c>
      <c r="D87" s="54"/>
      <c r="E87" s="54"/>
      <c r="F87" s="54"/>
      <c r="G87" s="98"/>
      <c r="H87" s="98"/>
      <c r="I87" s="98"/>
      <c r="J87" s="98"/>
    </row>
    <row r="88" spans="1:10" ht="15.75">
      <c r="A88" s="111" t="s">
        <v>215</v>
      </c>
      <c r="B88" s="101">
        <v>7022</v>
      </c>
      <c r="C88" s="54">
        <f t="shared" si="3"/>
        <v>0</v>
      </c>
      <c r="D88" s="54"/>
      <c r="E88" s="54"/>
      <c r="F88" s="54"/>
      <c r="G88" s="98"/>
      <c r="H88" s="98"/>
      <c r="I88" s="98"/>
      <c r="J88" s="98"/>
    </row>
    <row r="89" spans="1:10" ht="33.75" customHeight="1">
      <c r="A89" s="111" t="s">
        <v>216</v>
      </c>
      <c r="B89" s="101">
        <v>7023</v>
      </c>
      <c r="C89" s="54">
        <f t="shared" si="3"/>
        <v>0</v>
      </c>
      <c r="D89" s="54"/>
      <c r="E89" s="54"/>
      <c r="F89" s="54"/>
      <c r="G89" s="98"/>
      <c r="H89" s="98"/>
      <c r="I89" s="98"/>
      <c r="J89" s="98"/>
    </row>
    <row r="90" spans="1:10" ht="15.75">
      <c r="A90" s="111" t="s">
        <v>217</v>
      </c>
      <c r="B90" s="101">
        <v>7024</v>
      </c>
      <c r="C90" s="54">
        <f t="shared" si="3"/>
        <v>0</v>
      </c>
      <c r="D90" s="54"/>
      <c r="E90" s="54"/>
      <c r="F90" s="54"/>
      <c r="G90" s="98"/>
      <c r="H90" s="98"/>
      <c r="I90" s="98"/>
      <c r="J90" s="98"/>
    </row>
    <row r="91" spans="1:10" ht="15.75">
      <c r="A91" s="111" t="s">
        <v>218</v>
      </c>
      <c r="B91" s="101">
        <v>7025</v>
      </c>
      <c r="C91" s="54">
        <f t="shared" si="3"/>
        <v>0</v>
      </c>
      <c r="D91" s="54"/>
      <c r="E91" s="54"/>
      <c r="F91" s="54"/>
      <c r="G91" s="98"/>
      <c r="H91" s="98"/>
      <c r="I91" s="98"/>
      <c r="J91" s="98"/>
    </row>
    <row r="92" spans="1:10" ht="15.75">
      <c r="A92" s="111" t="s">
        <v>219</v>
      </c>
      <c r="B92" s="101">
        <v>7026</v>
      </c>
      <c r="C92" s="54">
        <f t="shared" si="3"/>
        <v>0</v>
      </c>
      <c r="D92" s="54"/>
      <c r="E92" s="54"/>
      <c r="F92" s="54"/>
      <c r="G92" s="98"/>
      <c r="H92" s="98"/>
      <c r="I92" s="98"/>
      <c r="J92" s="98"/>
    </row>
    <row r="93" spans="1:10" ht="31.5">
      <c r="A93" s="109" t="s">
        <v>221</v>
      </c>
      <c r="B93" s="101">
        <v>7030</v>
      </c>
      <c r="C93" s="157" t="e">
        <f>C86/C79/12</f>
        <v>#DIV/0!</v>
      </c>
      <c r="D93" s="54"/>
      <c r="E93" s="54"/>
      <c r="F93" s="54"/>
      <c r="G93" s="98"/>
      <c r="H93" s="98"/>
      <c r="I93" s="98"/>
      <c r="J93" s="98"/>
    </row>
    <row r="94" spans="1:10" ht="15.75">
      <c r="A94" s="111" t="s">
        <v>214</v>
      </c>
      <c r="B94" s="101">
        <v>7031</v>
      </c>
      <c r="C94" s="157" t="e">
        <f aca="true" t="shared" si="4" ref="C94:C99">C87/C80/12</f>
        <v>#DIV/0!</v>
      </c>
      <c r="D94" s="157"/>
      <c r="E94" s="157"/>
      <c r="F94" s="54"/>
      <c r="G94" s="98"/>
      <c r="H94" s="98"/>
      <c r="I94" s="98"/>
      <c r="J94" s="98"/>
    </row>
    <row r="95" spans="1:10" ht="15.75">
      <c r="A95" s="111" t="s">
        <v>215</v>
      </c>
      <c r="B95" s="101">
        <v>7032</v>
      </c>
      <c r="C95" s="157" t="e">
        <f t="shared" si="4"/>
        <v>#DIV/0!</v>
      </c>
      <c r="D95" s="157"/>
      <c r="E95" s="157"/>
      <c r="F95" s="54"/>
      <c r="G95" s="98"/>
      <c r="H95" s="98"/>
      <c r="I95" s="98"/>
      <c r="J95" s="98"/>
    </row>
    <row r="96" spans="1:10" ht="33.75" customHeight="1">
      <c r="A96" s="111" t="s">
        <v>216</v>
      </c>
      <c r="B96" s="101">
        <v>7033</v>
      </c>
      <c r="C96" s="157" t="e">
        <f t="shared" si="4"/>
        <v>#DIV/0!</v>
      </c>
      <c r="D96" s="157"/>
      <c r="E96" s="157"/>
      <c r="F96" s="54"/>
      <c r="G96" s="98"/>
      <c r="H96" s="98"/>
      <c r="I96" s="98"/>
      <c r="J96" s="98"/>
    </row>
    <row r="97" spans="1:10" ht="15.75">
      <c r="A97" s="111" t="s">
        <v>217</v>
      </c>
      <c r="B97" s="101">
        <v>7034</v>
      </c>
      <c r="C97" s="157" t="e">
        <f t="shared" si="4"/>
        <v>#DIV/0!</v>
      </c>
      <c r="D97" s="157"/>
      <c r="E97" s="157"/>
      <c r="F97" s="54"/>
      <c r="G97" s="98"/>
      <c r="H97" s="98"/>
      <c r="I97" s="98"/>
      <c r="J97" s="98"/>
    </row>
    <row r="98" spans="1:10" ht="15.75">
      <c r="A98" s="111" t="s">
        <v>218</v>
      </c>
      <c r="B98" s="101">
        <v>7035</v>
      </c>
      <c r="C98" s="157" t="e">
        <f t="shared" si="4"/>
        <v>#DIV/0!</v>
      </c>
      <c r="D98" s="157"/>
      <c r="E98" s="157"/>
      <c r="F98" s="54"/>
      <c r="G98" s="98"/>
      <c r="H98" s="98"/>
      <c r="I98" s="98"/>
      <c r="J98" s="98"/>
    </row>
    <row r="99" spans="1:10" ht="15.75">
      <c r="A99" s="111" t="s">
        <v>219</v>
      </c>
      <c r="B99" s="101">
        <v>7036</v>
      </c>
      <c r="C99" s="157" t="e">
        <f t="shared" si="4"/>
        <v>#DIV/0!</v>
      </c>
      <c r="D99" s="157"/>
      <c r="E99" s="157"/>
      <c r="F99" s="54"/>
      <c r="G99" s="98"/>
      <c r="H99" s="98"/>
      <c r="I99" s="98"/>
      <c r="J99" s="98"/>
    </row>
    <row r="100" spans="1:10" ht="31.5">
      <c r="A100" s="109" t="s">
        <v>222</v>
      </c>
      <c r="B100" s="101">
        <v>7040</v>
      </c>
      <c r="C100" s="54">
        <f t="shared" si="3"/>
        <v>0</v>
      </c>
      <c r="D100" s="54"/>
      <c r="E100" s="54"/>
      <c r="F100" s="54"/>
      <c r="G100" s="98"/>
      <c r="H100" s="98"/>
      <c r="I100" s="98"/>
      <c r="J100" s="98"/>
    </row>
    <row r="101" spans="1:10" ht="15.75">
      <c r="A101" s="111" t="s">
        <v>214</v>
      </c>
      <c r="B101" s="101">
        <v>7041</v>
      </c>
      <c r="C101" s="54">
        <f t="shared" si="3"/>
        <v>0</v>
      </c>
      <c r="D101" s="54"/>
      <c r="E101" s="54"/>
      <c r="F101" s="54"/>
      <c r="G101" s="98"/>
      <c r="H101" s="98"/>
      <c r="I101" s="98"/>
      <c r="J101" s="98"/>
    </row>
    <row r="102" spans="1:10" ht="15.75">
      <c r="A102" s="111" t="s">
        <v>215</v>
      </c>
      <c r="B102" s="101">
        <v>7042</v>
      </c>
      <c r="C102" s="54">
        <f t="shared" si="3"/>
        <v>0</v>
      </c>
      <c r="D102" s="54"/>
      <c r="E102" s="54"/>
      <c r="F102" s="54"/>
      <c r="G102" s="98"/>
      <c r="H102" s="98"/>
      <c r="I102" s="98"/>
      <c r="J102" s="98"/>
    </row>
    <row r="103" spans="1:10" ht="32.25" customHeight="1">
      <c r="A103" s="111" t="s">
        <v>216</v>
      </c>
      <c r="B103" s="101">
        <v>7043</v>
      </c>
      <c r="C103" s="54">
        <f t="shared" si="3"/>
        <v>0</v>
      </c>
      <c r="D103" s="54"/>
      <c r="E103" s="54"/>
      <c r="F103" s="54"/>
      <c r="G103" s="98"/>
      <c r="H103" s="98"/>
      <c r="I103" s="98"/>
      <c r="J103" s="98"/>
    </row>
    <row r="104" spans="1:10" ht="15.75">
      <c r="A104" s="111" t="s">
        <v>217</v>
      </c>
      <c r="B104" s="101">
        <v>7044</v>
      </c>
      <c r="C104" s="54">
        <f t="shared" si="3"/>
        <v>0</v>
      </c>
      <c r="D104" s="54"/>
      <c r="E104" s="54"/>
      <c r="F104" s="54"/>
      <c r="G104" s="98"/>
      <c r="H104" s="98"/>
      <c r="I104" s="98"/>
      <c r="J104" s="98"/>
    </row>
    <row r="105" spans="1:10" ht="15.75">
      <c r="A105" s="111" t="s">
        <v>218</v>
      </c>
      <c r="B105" s="101">
        <v>7045</v>
      </c>
      <c r="C105" s="54">
        <f t="shared" si="3"/>
        <v>0</v>
      </c>
      <c r="D105" s="54"/>
      <c r="E105" s="54"/>
      <c r="F105" s="54"/>
      <c r="G105" s="98"/>
      <c r="H105" s="98"/>
      <c r="I105" s="98"/>
      <c r="J105" s="98"/>
    </row>
    <row r="106" spans="1:10" ht="15.75">
      <c r="A106" s="111" t="s">
        <v>219</v>
      </c>
      <c r="B106" s="101">
        <v>7046</v>
      </c>
      <c r="C106" s="54">
        <f t="shared" si="3"/>
        <v>0</v>
      </c>
      <c r="D106" s="54"/>
      <c r="E106" s="54"/>
      <c r="F106" s="54"/>
      <c r="G106" s="98"/>
      <c r="H106" s="98"/>
      <c r="I106" s="98"/>
      <c r="J106" s="98"/>
    </row>
    <row r="107" spans="2:10" ht="12.75">
      <c r="B107" s="81"/>
      <c r="G107" s="31"/>
      <c r="H107" s="31"/>
      <c r="I107" s="31"/>
      <c r="J107" s="31"/>
    </row>
    <row r="110" ht="25.5">
      <c r="A110" s="21" t="s">
        <v>172</v>
      </c>
    </row>
    <row r="111" ht="12.75">
      <c r="A111" s="22"/>
    </row>
    <row r="112" ht="12.75">
      <c r="A112" s="23" t="s">
        <v>173</v>
      </c>
    </row>
  </sheetData>
  <sheetProtection/>
  <mergeCells count="13">
    <mergeCell ref="A1:C1"/>
    <mergeCell ref="A2:A4"/>
    <mergeCell ref="B2:B4"/>
    <mergeCell ref="A40:F40"/>
    <mergeCell ref="D2:D4"/>
    <mergeCell ref="E2:E4"/>
    <mergeCell ref="F2:F4"/>
    <mergeCell ref="A6:C6"/>
    <mergeCell ref="A56:F56"/>
    <mergeCell ref="A72:F72"/>
    <mergeCell ref="A78:F78"/>
    <mergeCell ref="A67:F67"/>
    <mergeCell ref="A45:F45"/>
  </mergeCells>
  <hyperlinks>
    <hyperlink ref="A110" location="_ftnref1" display="_ftnref1"/>
    <hyperlink ref="A112" location="_ftnref2" display="_ftnref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111"/>
  <sheetViews>
    <sheetView zoomScalePageLayoutView="0" workbookViewId="0" topLeftCell="A14">
      <selection activeCell="E17" sqref="E17:E18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2.00390625" style="0" customWidth="1"/>
    <col min="4" max="4" width="12.421875" style="0" customWidth="1"/>
    <col min="5" max="5" width="13.7109375" style="0" customWidth="1"/>
    <col min="6" max="6" width="14.00390625" style="0" customWidth="1"/>
  </cols>
  <sheetData>
    <row r="1" spans="1:3" ht="16.5" thickBot="1">
      <c r="A1" s="202" t="s">
        <v>0</v>
      </c>
      <c r="B1" s="203"/>
      <c r="C1" s="203"/>
    </row>
    <row r="2" spans="1:6" ht="16.5" customHeight="1" thickBot="1">
      <c r="A2" s="198" t="s">
        <v>1</v>
      </c>
      <c r="B2" s="198" t="s">
        <v>2</v>
      </c>
      <c r="C2" s="47">
        <v>2019</v>
      </c>
      <c r="D2" s="242" t="s">
        <v>177</v>
      </c>
      <c r="E2" s="230" t="s">
        <v>179</v>
      </c>
      <c r="F2" s="230" t="s">
        <v>178</v>
      </c>
    </row>
    <row r="3" spans="1:6" ht="16.5" customHeight="1">
      <c r="A3" s="208"/>
      <c r="B3" s="208"/>
      <c r="C3" s="237" t="s">
        <v>175</v>
      </c>
      <c r="D3" s="242"/>
      <c r="E3" s="230"/>
      <c r="F3" s="230"/>
    </row>
    <row r="4" spans="1:6" ht="13.5" thickBot="1">
      <c r="A4" s="199"/>
      <c r="B4" s="199"/>
      <c r="C4" s="238"/>
      <c r="D4" s="242"/>
      <c r="E4" s="230"/>
      <c r="F4" s="230"/>
    </row>
    <row r="5" spans="1:6" ht="16.5" thickBot="1">
      <c r="A5" s="5">
        <v>1</v>
      </c>
      <c r="B5" s="6">
        <v>2</v>
      </c>
      <c r="C5" s="6">
        <v>4</v>
      </c>
      <c r="D5" s="27"/>
      <c r="E5" s="26"/>
      <c r="F5" s="26"/>
    </row>
    <row r="6" spans="1:6" ht="16.5" thickBot="1">
      <c r="A6" s="205" t="s">
        <v>13</v>
      </c>
      <c r="B6" s="206"/>
      <c r="C6" s="206"/>
      <c r="D6" s="26"/>
      <c r="E6" s="26"/>
      <c r="F6" s="26"/>
    </row>
    <row r="7" spans="1:6" ht="16.5" thickBot="1">
      <c r="A7" s="7" t="s">
        <v>14</v>
      </c>
      <c r="B7" s="8"/>
      <c r="C7" s="8"/>
      <c r="D7" s="27"/>
      <c r="E7" s="26"/>
      <c r="F7" s="26"/>
    </row>
    <row r="8" spans="1:6" ht="34.5" customHeight="1" thickBot="1">
      <c r="A8" s="9" t="s">
        <v>224</v>
      </c>
      <c r="B8" s="10">
        <v>1010</v>
      </c>
      <c r="C8" s="25">
        <f>D8+E8+F8</f>
        <v>32406.300000000003</v>
      </c>
      <c r="D8" s="51">
        <f>D9+D10+D11+D12</f>
        <v>31085.4</v>
      </c>
      <c r="E8" s="51">
        <f>E9+E10+E11+E12</f>
        <v>1320.9</v>
      </c>
      <c r="F8" s="51">
        <f>F9+F10+F11+F12</f>
        <v>0</v>
      </c>
    </row>
    <row r="9" spans="1:6" ht="34.5" customHeight="1" thickBot="1">
      <c r="A9" s="12" t="s">
        <v>23</v>
      </c>
      <c r="B9" s="10">
        <v>1011</v>
      </c>
      <c r="C9" s="25">
        <f aca="true" t="shared" si="0" ref="C9:C39">D9+E9+F9</f>
        <v>0</v>
      </c>
      <c r="D9" s="51"/>
      <c r="E9" s="53"/>
      <c r="F9" s="53"/>
    </row>
    <row r="10" spans="1:6" ht="34.5" customHeight="1" thickBot="1">
      <c r="A10" s="12" t="s">
        <v>29</v>
      </c>
      <c r="B10" s="10">
        <v>1012</v>
      </c>
      <c r="C10" s="25">
        <f t="shared" si="0"/>
        <v>1320.9</v>
      </c>
      <c r="D10" s="51"/>
      <c r="E10" s="151">
        <v>1320.9</v>
      </c>
      <c r="F10" s="53"/>
    </row>
    <row r="11" spans="1:6" ht="34.5" customHeight="1" thickBot="1">
      <c r="A11" s="12" t="s">
        <v>181</v>
      </c>
      <c r="B11" s="10">
        <v>1013</v>
      </c>
      <c r="C11" s="25">
        <f t="shared" si="0"/>
        <v>31085.4</v>
      </c>
      <c r="D11" s="51">
        <v>31085.4</v>
      </c>
      <c r="E11" s="151"/>
      <c r="F11" s="53"/>
    </row>
    <row r="12" spans="1:6" ht="34.5" customHeight="1" thickBot="1">
      <c r="A12" s="12" t="s">
        <v>186</v>
      </c>
      <c r="B12" s="10">
        <v>1014</v>
      </c>
      <c r="C12" s="25">
        <f t="shared" si="0"/>
        <v>0</v>
      </c>
      <c r="D12" s="51"/>
      <c r="E12" s="152"/>
      <c r="F12" s="51"/>
    </row>
    <row r="13" spans="1:6" ht="34.5" customHeight="1" thickBot="1">
      <c r="A13" s="9" t="s">
        <v>266</v>
      </c>
      <c r="B13" s="10">
        <v>1020</v>
      </c>
      <c r="C13" s="25">
        <f t="shared" si="0"/>
        <v>18882.1</v>
      </c>
      <c r="D13" s="51">
        <f>D14+D15</f>
        <v>18882.1</v>
      </c>
      <c r="E13" s="152">
        <f>E14+E15</f>
        <v>0</v>
      </c>
      <c r="F13" s="51">
        <f>F14+F15</f>
        <v>0</v>
      </c>
    </row>
    <row r="14" spans="1:6" ht="51" customHeight="1" thickBot="1">
      <c r="A14" s="12" t="s">
        <v>180</v>
      </c>
      <c r="B14" s="10">
        <v>1021</v>
      </c>
      <c r="C14" s="25">
        <f t="shared" si="0"/>
        <v>0</v>
      </c>
      <c r="D14" s="51"/>
      <c r="E14" s="151"/>
      <c r="F14" s="53"/>
    </row>
    <row r="15" spans="1:11" ht="51" customHeight="1" thickBot="1">
      <c r="A15" s="12" t="s">
        <v>185</v>
      </c>
      <c r="B15" s="10">
        <v>1022</v>
      </c>
      <c r="C15" s="25">
        <f>D15+E15+F15</f>
        <v>18882.1</v>
      </c>
      <c r="D15" s="52">
        <v>18882.1</v>
      </c>
      <c r="E15" s="52"/>
      <c r="F15" s="52"/>
      <c r="G15" s="41"/>
      <c r="H15" s="41"/>
      <c r="I15" s="41"/>
      <c r="J15" s="41"/>
      <c r="K15" s="31"/>
    </row>
    <row r="16" spans="1:6" ht="34.5" customHeight="1" thickBot="1">
      <c r="A16" s="9" t="s">
        <v>60</v>
      </c>
      <c r="B16" s="10">
        <v>1030</v>
      </c>
      <c r="C16" s="25">
        <f t="shared" si="0"/>
        <v>588.9</v>
      </c>
      <c r="D16" s="152">
        <f>D17+D19+D18</f>
        <v>0</v>
      </c>
      <c r="E16" s="152">
        <f>E17+E19+E18</f>
        <v>47.4</v>
      </c>
      <c r="F16" s="51">
        <f>F17+F19</f>
        <v>541.5</v>
      </c>
    </row>
    <row r="17" spans="1:6" ht="34.5" customHeight="1" thickBot="1">
      <c r="A17" s="12" t="s">
        <v>61</v>
      </c>
      <c r="B17" s="10">
        <v>1031</v>
      </c>
      <c r="C17" s="25">
        <f t="shared" si="0"/>
        <v>16.5</v>
      </c>
      <c r="D17" s="51"/>
      <c r="E17" s="151">
        <v>16.5</v>
      </c>
      <c r="F17" s="53"/>
    </row>
    <row r="18" spans="1:6" ht="34.5" customHeight="1" thickBot="1">
      <c r="A18" s="12" t="s">
        <v>272</v>
      </c>
      <c r="B18" s="10">
        <v>1032</v>
      </c>
      <c r="C18" s="25">
        <f t="shared" si="0"/>
        <v>30.9</v>
      </c>
      <c r="D18" s="51"/>
      <c r="E18" s="151">
        <v>30.9</v>
      </c>
      <c r="F18" s="53"/>
    </row>
    <row r="19" spans="1:6" ht="99" customHeight="1" thickBot="1">
      <c r="A19" s="12" t="s">
        <v>176</v>
      </c>
      <c r="B19" s="10">
        <v>1033</v>
      </c>
      <c r="C19" s="25">
        <f t="shared" si="0"/>
        <v>541.5</v>
      </c>
      <c r="D19" s="51"/>
      <c r="E19" s="151"/>
      <c r="F19" s="53">
        <v>541.5</v>
      </c>
    </row>
    <row r="20" spans="1:6" ht="34.5" customHeight="1" thickBot="1">
      <c r="A20" s="9" t="s">
        <v>64</v>
      </c>
      <c r="B20" s="10">
        <v>1040</v>
      </c>
      <c r="C20" s="25">
        <f t="shared" si="0"/>
        <v>19.4</v>
      </c>
      <c r="D20" s="51">
        <f>D21</f>
        <v>0</v>
      </c>
      <c r="E20" s="152">
        <f>E21</f>
        <v>15.1</v>
      </c>
      <c r="F20" s="51">
        <f>F21</f>
        <v>4.3</v>
      </c>
    </row>
    <row r="21" spans="1:6" ht="34.5" customHeight="1" thickBot="1">
      <c r="A21" s="12" t="s">
        <v>65</v>
      </c>
      <c r="B21" s="10">
        <v>1041</v>
      </c>
      <c r="C21" s="25">
        <f t="shared" si="0"/>
        <v>19.4</v>
      </c>
      <c r="D21" s="51"/>
      <c r="E21" s="151">
        <v>15.1</v>
      </c>
      <c r="F21" s="53">
        <v>4.3</v>
      </c>
    </row>
    <row r="22" spans="1:6" ht="34.5" customHeight="1" thickBot="1">
      <c r="A22" s="7" t="s">
        <v>66</v>
      </c>
      <c r="B22" s="8"/>
      <c r="C22" s="25">
        <f t="shared" si="0"/>
        <v>0</v>
      </c>
      <c r="D22" s="51"/>
      <c r="E22" s="151"/>
      <c r="F22" s="53"/>
    </row>
    <row r="23" spans="1:6" ht="34.5" customHeight="1" thickBot="1">
      <c r="A23" s="30" t="s">
        <v>174</v>
      </c>
      <c r="B23" s="6">
        <v>1050</v>
      </c>
      <c r="C23" s="25">
        <f t="shared" si="0"/>
        <v>25570.1</v>
      </c>
      <c r="D23" s="51">
        <v>25108.5</v>
      </c>
      <c r="E23" s="50">
        <v>461.6</v>
      </c>
      <c r="F23" s="53"/>
    </row>
    <row r="24" spans="1:6" ht="34.5" customHeight="1" thickBot="1">
      <c r="A24" s="9" t="s">
        <v>102</v>
      </c>
      <c r="B24" s="6">
        <v>1060</v>
      </c>
      <c r="C24" s="25">
        <f t="shared" si="0"/>
        <v>5478.6</v>
      </c>
      <c r="D24" s="51">
        <v>5372</v>
      </c>
      <c r="E24" s="50">
        <v>106.6</v>
      </c>
      <c r="F24" s="53"/>
    </row>
    <row r="25" spans="1:6" ht="34.5" customHeight="1" thickBot="1">
      <c r="A25" s="9" t="s">
        <v>109</v>
      </c>
      <c r="B25" s="6">
        <v>1070</v>
      </c>
      <c r="C25" s="25">
        <f t="shared" si="0"/>
        <v>1729.3999999999999</v>
      </c>
      <c r="D25" s="51">
        <v>1355.5</v>
      </c>
      <c r="E25" s="50">
        <v>227.8</v>
      </c>
      <c r="F25" s="53">
        <v>146.1</v>
      </c>
    </row>
    <row r="26" spans="1:6" ht="34.5" customHeight="1" thickBot="1">
      <c r="A26" s="9" t="s">
        <v>113</v>
      </c>
      <c r="B26" s="6">
        <v>1080</v>
      </c>
      <c r="C26" s="25">
        <f t="shared" si="0"/>
        <v>2606.2999999999997</v>
      </c>
      <c r="D26" s="51">
        <v>2197.7</v>
      </c>
      <c r="E26" s="50">
        <v>129.9</v>
      </c>
      <c r="F26" s="53">
        <v>278.7</v>
      </c>
    </row>
    <row r="27" spans="1:6" ht="34.5" customHeight="1" thickBot="1">
      <c r="A27" s="9" t="s">
        <v>117</v>
      </c>
      <c r="B27" s="10">
        <v>1090</v>
      </c>
      <c r="C27" s="25">
        <f t="shared" si="0"/>
        <v>562.8000000000001</v>
      </c>
      <c r="D27" s="51">
        <v>333.6</v>
      </c>
      <c r="E27" s="50">
        <v>223.1</v>
      </c>
      <c r="F27" s="53">
        <v>6.1</v>
      </c>
    </row>
    <row r="28" spans="1:6" ht="34.5" customHeight="1" thickBot="1">
      <c r="A28" s="9" t="s">
        <v>119</v>
      </c>
      <c r="B28" s="6">
        <v>1100</v>
      </c>
      <c r="C28" s="25">
        <f t="shared" si="0"/>
        <v>4233.499999999999</v>
      </c>
      <c r="D28" s="51">
        <f>D29+D30+D31+D32+D33</f>
        <v>4161.499999999999</v>
      </c>
      <c r="E28" s="49">
        <f>E29+E30+E31+E32+E33</f>
        <v>72</v>
      </c>
      <c r="F28" s="51">
        <f>F29+F30+F31+F32+F33</f>
        <v>0</v>
      </c>
    </row>
    <row r="29" spans="1:6" ht="34.5" customHeight="1" thickBot="1">
      <c r="A29" s="12" t="s">
        <v>120</v>
      </c>
      <c r="B29" s="6">
        <v>1101</v>
      </c>
      <c r="C29" s="25">
        <f t="shared" si="0"/>
        <v>3158</v>
      </c>
      <c r="D29" s="51">
        <v>3099.2</v>
      </c>
      <c r="E29" s="50">
        <v>58.8</v>
      </c>
      <c r="F29" s="53"/>
    </row>
    <row r="30" spans="1:6" ht="34.5" customHeight="1" thickBot="1">
      <c r="A30" s="12" t="s">
        <v>121</v>
      </c>
      <c r="B30" s="6">
        <v>1102</v>
      </c>
      <c r="C30" s="25">
        <f t="shared" si="0"/>
        <v>362.5</v>
      </c>
      <c r="D30" s="51">
        <v>357.5</v>
      </c>
      <c r="E30" s="50">
        <v>5</v>
      </c>
      <c r="F30" s="53"/>
    </row>
    <row r="31" spans="1:6" ht="34.5" customHeight="1" thickBot="1">
      <c r="A31" s="12" t="s">
        <v>122</v>
      </c>
      <c r="B31" s="6">
        <v>1103</v>
      </c>
      <c r="C31" s="25">
        <f t="shared" si="0"/>
        <v>678.8</v>
      </c>
      <c r="D31" s="51">
        <v>671.9</v>
      </c>
      <c r="E31" s="50">
        <v>6.9</v>
      </c>
      <c r="F31" s="53"/>
    </row>
    <row r="32" spans="1:6" ht="34.5" customHeight="1" thickBot="1">
      <c r="A32" s="12" t="s">
        <v>123</v>
      </c>
      <c r="B32" s="6">
        <v>1104</v>
      </c>
      <c r="C32" s="25">
        <f t="shared" si="0"/>
        <v>0</v>
      </c>
      <c r="D32" s="51"/>
      <c r="E32" s="50"/>
      <c r="F32" s="53"/>
    </row>
    <row r="33" spans="1:6" ht="34.5" customHeight="1" thickBot="1">
      <c r="A33" s="12" t="s">
        <v>128</v>
      </c>
      <c r="B33" s="6">
        <v>1105</v>
      </c>
      <c r="C33" s="25">
        <f t="shared" si="0"/>
        <v>34.199999999999996</v>
      </c>
      <c r="D33" s="51">
        <v>32.9</v>
      </c>
      <c r="E33" s="50">
        <v>1.3</v>
      </c>
      <c r="F33" s="53"/>
    </row>
    <row r="34" spans="1:6" ht="55.5" customHeight="1" thickBot="1">
      <c r="A34" s="9" t="s">
        <v>225</v>
      </c>
      <c r="B34" s="6">
        <v>1110</v>
      </c>
      <c r="C34" s="25">
        <f t="shared" si="0"/>
        <v>11.100000000000001</v>
      </c>
      <c r="D34" s="51">
        <v>4.7</v>
      </c>
      <c r="E34" s="50">
        <v>6.4</v>
      </c>
      <c r="F34" s="53"/>
    </row>
    <row r="35" spans="1:6" ht="34.5" customHeight="1" thickBot="1">
      <c r="A35" s="9" t="s">
        <v>130</v>
      </c>
      <c r="B35" s="6">
        <v>1120</v>
      </c>
      <c r="C35" s="25">
        <f t="shared" si="0"/>
        <v>463.8</v>
      </c>
      <c r="D35" s="51">
        <v>463.8</v>
      </c>
      <c r="E35" s="50"/>
      <c r="F35" s="53"/>
    </row>
    <row r="36" spans="1:6" ht="34.5" customHeight="1" thickBot="1">
      <c r="A36" s="9" t="s">
        <v>131</v>
      </c>
      <c r="B36" s="6">
        <v>1130</v>
      </c>
      <c r="C36" s="25">
        <f t="shared" si="0"/>
        <v>618.9</v>
      </c>
      <c r="D36" s="51">
        <v>494.5</v>
      </c>
      <c r="E36" s="50">
        <v>48.5</v>
      </c>
      <c r="F36" s="53">
        <v>75.9</v>
      </c>
    </row>
    <row r="37" spans="1:6" ht="34.5" customHeight="1" thickBot="1">
      <c r="A37" s="7" t="s">
        <v>132</v>
      </c>
      <c r="B37" s="17">
        <v>1140</v>
      </c>
      <c r="C37" s="25">
        <f t="shared" si="0"/>
        <v>51896.700000000004</v>
      </c>
      <c r="D37" s="51">
        <f>D8+D13+D16+D20</f>
        <v>49967.5</v>
      </c>
      <c r="E37" s="51">
        <f>E8+E13+E16+E20</f>
        <v>1383.4</v>
      </c>
      <c r="F37" s="51">
        <f>F8+F13+F16+F20</f>
        <v>545.8</v>
      </c>
    </row>
    <row r="38" spans="1:6" ht="34.5" customHeight="1" thickBot="1">
      <c r="A38" s="7" t="s">
        <v>141</v>
      </c>
      <c r="B38" s="17">
        <v>1150</v>
      </c>
      <c r="C38" s="25">
        <f t="shared" si="0"/>
        <v>41274.5</v>
      </c>
      <c r="D38" s="51">
        <f>D23+D24+D25+D26+D27+D28+D34+D35+D36</f>
        <v>39491.799999999996</v>
      </c>
      <c r="E38" s="51">
        <f>E23+E24+E25+E26+E27+E28+E34+E35+E36</f>
        <v>1275.9</v>
      </c>
      <c r="F38" s="51">
        <f>F23+F24+F25+F26+F27+F28+F34+F35+F36</f>
        <v>506.79999999999995</v>
      </c>
    </row>
    <row r="39" spans="1:6" ht="34.5" customHeight="1" thickBot="1">
      <c r="A39" s="24" t="s">
        <v>150</v>
      </c>
      <c r="B39" s="17">
        <v>1160</v>
      </c>
      <c r="C39" s="25">
        <f t="shared" si="0"/>
        <v>10622.200000000004</v>
      </c>
      <c r="D39" s="51">
        <f>D37-D38</f>
        <v>10475.700000000004</v>
      </c>
      <c r="E39" s="51">
        <f>E37-E38</f>
        <v>107.5</v>
      </c>
      <c r="F39" s="51">
        <f>F37-F38</f>
        <v>39</v>
      </c>
    </row>
    <row r="40" spans="1:6" ht="34.5" customHeight="1">
      <c r="A40" s="239" t="s">
        <v>191</v>
      </c>
      <c r="B40" s="240"/>
      <c r="C40" s="240"/>
      <c r="D40" s="240"/>
      <c r="E40" s="240"/>
      <c r="F40" s="241"/>
    </row>
    <row r="41" spans="1:6" ht="34.5" customHeight="1">
      <c r="A41" s="91" t="s">
        <v>187</v>
      </c>
      <c r="B41" s="90">
        <v>2010</v>
      </c>
      <c r="C41" s="48">
        <f>D41+E41+F41</f>
        <v>4967.2</v>
      </c>
      <c r="D41" s="150">
        <v>4861.4</v>
      </c>
      <c r="E41" s="48">
        <v>105.8</v>
      </c>
      <c r="F41" s="42"/>
    </row>
    <row r="42" spans="1:6" ht="50.25" customHeight="1">
      <c r="A42" s="91" t="s">
        <v>188</v>
      </c>
      <c r="B42" s="90">
        <v>2020</v>
      </c>
      <c r="C42" s="42">
        <f>D42+E42+F42</f>
        <v>0</v>
      </c>
      <c r="D42" s="149"/>
      <c r="E42" s="42"/>
      <c r="F42" s="42"/>
    </row>
    <row r="43" spans="1:6" ht="34.5" customHeight="1">
      <c r="A43" s="91" t="s">
        <v>189</v>
      </c>
      <c r="B43" s="90">
        <v>2030</v>
      </c>
      <c r="C43" s="42">
        <f>D43+E43+F43</f>
        <v>0</v>
      </c>
      <c r="D43" s="149"/>
      <c r="E43" s="42"/>
      <c r="F43" s="42"/>
    </row>
    <row r="44" spans="1:6" ht="34.5" customHeight="1" thickBot="1">
      <c r="A44" s="91" t="s">
        <v>190</v>
      </c>
      <c r="B44" s="90">
        <v>2040</v>
      </c>
      <c r="C44" s="42">
        <f>D44+E44+F44</f>
        <v>0</v>
      </c>
      <c r="D44" s="149"/>
      <c r="E44" s="42"/>
      <c r="F44" s="42"/>
    </row>
    <row r="45" spans="1:6" ht="34.5" customHeight="1" thickBot="1">
      <c r="A45" s="205" t="s">
        <v>192</v>
      </c>
      <c r="B45" s="206"/>
      <c r="C45" s="206"/>
      <c r="D45" s="51"/>
      <c r="E45" s="53"/>
      <c r="F45" s="53"/>
    </row>
    <row r="46" spans="1:6" ht="34.5" customHeight="1" thickBot="1">
      <c r="A46" s="9" t="s">
        <v>160</v>
      </c>
      <c r="B46" s="6">
        <v>3010</v>
      </c>
      <c r="C46" s="46">
        <f>D46+E46+F46</f>
        <v>10568.600000000002</v>
      </c>
      <c r="D46" s="51">
        <f>D47+D48+D49+D50+D52+D51</f>
        <v>10475.7</v>
      </c>
      <c r="E46" s="51">
        <f>E47+E48+E49+E50+E52+E51</f>
        <v>58.2</v>
      </c>
      <c r="F46" s="53">
        <f>F47+F48+F49+F50+F52+F51</f>
        <v>34.7</v>
      </c>
    </row>
    <row r="47" spans="1:6" ht="34.5" customHeight="1" thickBot="1">
      <c r="A47" s="12" t="s">
        <v>162</v>
      </c>
      <c r="B47" s="6">
        <v>3011</v>
      </c>
      <c r="C47" s="46">
        <f aca="true" t="shared" si="1" ref="C47:C55">D47+E47+F47</f>
        <v>0</v>
      </c>
      <c r="D47" s="51"/>
      <c r="E47" s="53"/>
      <c r="F47" s="53"/>
    </row>
    <row r="48" spans="1:6" ht="34.5" customHeight="1" thickBot="1">
      <c r="A48" s="12" t="s">
        <v>163</v>
      </c>
      <c r="B48" s="6">
        <v>3012</v>
      </c>
      <c r="C48" s="46">
        <f t="shared" si="1"/>
        <v>1613.9</v>
      </c>
      <c r="D48" s="51">
        <v>1521</v>
      </c>
      <c r="E48" s="53">
        <v>58.2</v>
      </c>
      <c r="F48" s="53">
        <v>34.7</v>
      </c>
    </row>
    <row r="49" spans="1:6" ht="34.5" customHeight="1" thickBot="1">
      <c r="A49" s="12" t="s">
        <v>164</v>
      </c>
      <c r="B49" s="6">
        <v>3013</v>
      </c>
      <c r="C49" s="19">
        <f t="shared" si="1"/>
        <v>0</v>
      </c>
      <c r="D49" s="51"/>
      <c r="E49" s="53"/>
      <c r="F49" s="53"/>
    </row>
    <row r="50" spans="1:6" ht="34.5" customHeight="1" thickBot="1">
      <c r="A50" s="12" t="s">
        <v>165</v>
      </c>
      <c r="B50" s="6">
        <v>3014</v>
      </c>
      <c r="C50" s="19">
        <f t="shared" si="1"/>
        <v>0</v>
      </c>
      <c r="D50" s="51"/>
      <c r="E50" s="53"/>
      <c r="F50" s="53"/>
    </row>
    <row r="51" spans="1:6" ht="16.5" thickBot="1">
      <c r="A51" s="12" t="s">
        <v>167</v>
      </c>
      <c r="B51" s="6">
        <v>3015</v>
      </c>
      <c r="C51" s="19">
        <f t="shared" si="1"/>
        <v>0</v>
      </c>
      <c r="D51" s="51"/>
      <c r="E51" s="53"/>
      <c r="F51" s="53"/>
    </row>
    <row r="52" spans="1:6" ht="16.5" thickBot="1">
      <c r="A52" s="12" t="s">
        <v>168</v>
      </c>
      <c r="B52" s="6">
        <v>3016</v>
      </c>
      <c r="C52" s="19">
        <f t="shared" si="1"/>
        <v>8954.7</v>
      </c>
      <c r="D52" s="51">
        <v>8954.7</v>
      </c>
      <c r="E52" s="53"/>
      <c r="F52" s="53"/>
    </row>
    <row r="53" spans="1:6" ht="32.25" thickBot="1">
      <c r="A53" s="9" t="s">
        <v>169</v>
      </c>
      <c r="B53" s="6">
        <v>3020</v>
      </c>
      <c r="C53" s="19">
        <f t="shared" si="1"/>
        <v>17977.3</v>
      </c>
      <c r="D53" s="51">
        <v>17977.3</v>
      </c>
      <c r="E53" s="162"/>
      <c r="F53" s="53"/>
    </row>
    <row r="54" spans="1:6" ht="32.25" thickBot="1">
      <c r="A54" s="9" t="s">
        <v>170</v>
      </c>
      <c r="B54" s="6">
        <v>3030</v>
      </c>
      <c r="C54" s="19">
        <f t="shared" si="1"/>
        <v>12015.2</v>
      </c>
      <c r="D54" s="51">
        <v>12015.2</v>
      </c>
      <c r="E54" s="162"/>
      <c r="F54" s="53"/>
    </row>
    <row r="55" spans="1:6" ht="21" customHeight="1" thickBot="1">
      <c r="A55" s="9" t="s">
        <v>171</v>
      </c>
      <c r="B55" s="6">
        <v>3040</v>
      </c>
      <c r="C55" s="19">
        <f t="shared" si="1"/>
        <v>1177.6</v>
      </c>
      <c r="D55" s="51">
        <v>1177.6</v>
      </c>
      <c r="E55" s="162"/>
      <c r="F55" s="53"/>
    </row>
    <row r="56" spans="1:6" ht="15.75">
      <c r="A56" s="231" t="s">
        <v>200</v>
      </c>
      <c r="B56" s="231"/>
      <c r="C56" s="231"/>
      <c r="D56" s="231"/>
      <c r="E56" s="231"/>
      <c r="F56" s="231"/>
    </row>
    <row r="57" spans="1:6" ht="31.5">
      <c r="A57" s="106" t="s">
        <v>193</v>
      </c>
      <c r="B57" s="93">
        <v>4010</v>
      </c>
      <c r="C57" s="54">
        <f>D57+E57+F57</f>
        <v>0</v>
      </c>
      <c r="D57" s="54"/>
      <c r="E57" s="54"/>
      <c r="F57" s="54"/>
    </row>
    <row r="58" spans="1:6" ht="15.75">
      <c r="A58" s="107" t="s">
        <v>194</v>
      </c>
      <c r="B58" s="93">
        <v>4011</v>
      </c>
      <c r="C58" s="54">
        <f aca="true" t="shared" si="2" ref="C58:C66">D58+E58+F58</f>
        <v>0</v>
      </c>
      <c r="D58" s="54"/>
      <c r="E58" s="54"/>
      <c r="F58" s="54"/>
    </row>
    <row r="59" spans="1:6" ht="15.75">
      <c r="A59" s="108" t="s">
        <v>195</v>
      </c>
      <c r="B59" s="93">
        <v>4012</v>
      </c>
      <c r="C59" s="54">
        <f t="shared" si="2"/>
        <v>0</v>
      </c>
      <c r="D59" s="54"/>
      <c r="E59" s="54"/>
      <c r="F59" s="54"/>
    </row>
    <row r="60" spans="1:6" ht="15.75">
      <c r="A60" s="107" t="s">
        <v>196</v>
      </c>
      <c r="B60" s="93">
        <v>4013</v>
      </c>
      <c r="C60" s="54">
        <f t="shared" si="2"/>
        <v>0</v>
      </c>
      <c r="D60" s="54"/>
      <c r="E60" s="54"/>
      <c r="F60" s="54"/>
    </row>
    <row r="61" spans="1:6" ht="15.75">
      <c r="A61" s="54" t="s">
        <v>197</v>
      </c>
      <c r="B61" s="93">
        <v>4020</v>
      </c>
      <c r="C61" s="54">
        <f t="shared" si="2"/>
        <v>0</v>
      </c>
      <c r="D61" s="54"/>
      <c r="E61" s="54"/>
      <c r="F61" s="54"/>
    </row>
    <row r="62" spans="1:6" ht="31.5">
      <c r="A62" s="106" t="s">
        <v>198</v>
      </c>
      <c r="B62" s="93">
        <v>4030</v>
      </c>
      <c r="C62" s="54">
        <f t="shared" si="2"/>
        <v>0</v>
      </c>
      <c r="D62" s="54"/>
      <c r="E62" s="54"/>
      <c r="F62" s="54"/>
    </row>
    <row r="63" spans="1:6" ht="15.75">
      <c r="A63" s="107" t="s">
        <v>194</v>
      </c>
      <c r="B63" s="93">
        <v>4031</v>
      </c>
      <c r="C63" s="54">
        <f t="shared" si="2"/>
        <v>0</v>
      </c>
      <c r="D63" s="54"/>
      <c r="E63" s="54"/>
      <c r="F63" s="54"/>
    </row>
    <row r="64" spans="1:6" ht="15.75">
      <c r="A64" s="108" t="s">
        <v>195</v>
      </c>
      <c r="B64" s="101">
        <v>4032</v>
      </c>
      <c r="C64" s="54">
        <f t="shared" si="2"/>
        <v>0</v>
      </c>
      <c r="D64" s="54"/>
      <c r="E64" s="54"/>
      <c r="F64" s="54"/>
    </row>
    <row r="65" spans="1:6" ht="15.75">
      <c r="A65" s="107" t="s">
        <v>196</v>
      </c>
      <c r="B65" s="101">
        <v>4033</v>
      </c>
      <c r="C65" s="54">
        <f t="shared" si="2"/>
        <v>0</v>
      </c>
      <c r="D65" s="54"/>
      <c r="E65" s="54"/>
      <c r="F65" s="54"/>
    </row>
    <row r="66" spans="1:6" ht="15.75">
      <c r="A66" s="54" t="s">
        <v>199</v>
      </c>
      <c r="B66" s="93">
        <v>4040</v>
      </c>
      <c r="C66" s="54">
        <f t="shared" si="2"/>
        <v>0</v>
      </c>
      <c r="D66" s="54"/>
      <c r="E66" s="54"/>
      <c r="F66" s="54"/>
    </row>
    <row r="67" spans="1:6" ht="15.75">
      <c r="A67" s="232" t="s">
        <v>201</v>
      </c>
      <c r="B67" s="232"/>
      <c r="C67" s="232"/>
      <c r="D67" s="232"/>
      <c r="E67" s="232"/>
      <c r="F67" s="232"/>
    </row>
    <row r="68" spans="1:6" ht="15.75">
      <c r="A68" s="106" t="s">
        <v>202</v>
      </c>
      <c r="B68" s="101">
        <v>5010</v>
      </c>
      <c r="C68" s="54">
        <f>D68+E68+F68</f>
        <v>0</v>
      </c>
      <c r="D68" s="54"/>
      <c r="E68" s="54"/>
      <c r="F68" s="54"/>
    </row>
    <row r="69" spans="1:6" ht="31.5">
      <c r="A69" s="106" t="s">
        <v>205</v>
      </c>
      <c r="B69" s="101">
        <v>5020</v>
      </c>
      <c r="C69" s="54">
        <f>D69+E69+F69</f>
        <v>0</v>
      </c>
      <c r="D69" s="54"/>
      <c r="E69" s="54"/>
      <c r="F69" s="54"/>
    </row>
    <row r="70" spans="1:6" ht="63">
      <c r="A70" s="106" t="s">
        <v>203</v>
      </c>
      <c r="B70" s="101">
        <v>5030</v>
      </c>
      <c r="C70" s="54">
        <f>D70+E70+F70</f>
        <v>0</v>
      </c>
      <c r="D70" s="54"/>
      <c r="E70" s="54"/>
      <c r="F70" s="54"/>
    </row>
    <row r="71" spans="1:6" ht="15.75">
      <c r="A71" s="106" t="s">
        <v>204</v>
      </c>
      <c r="B71" s="101">
        <v>5040</v>
      </c>
      <c r="C71" s="54">
        <f>D71+E71+F71</f>
        <v>0</v>
      </c>
      <c r="D71" s="54"/>
      <c r="E71" s="54"/>
      <c r="F71" s="54"/>
    </row>
    <row r="72" spans="1:6" ht="15.75">
      <c r="A72" s="232" t="s">
        <v>206</v>
      </c>
      <c r="B72" s="232"/>
      <c r="C72" s="232"/>
      <c r="D72" s="232"/>
      <c r="E72" s="232"/>
      <c r="F72" s="232"/>
    </row>
    <row r="73" spans="1:6" ht="15.75">
      <c r="A73" s="54" t="s">
        <v>207</v>
      </c>
      <c r="B73" s="101">
        <v>6010</v>
      </c>
      <c r="C73" s="54">
        <f>D73+E73+F73</f>
        <v>34007.2</v>
      </c>
      <c r="D73" s="147">
        <v>33717.2</v>
      </c>
      <c r="E73" s="54">
        <v>290</v>
      </c>
      <c r="F73" s="54"/>
    </row>
    <row r="74" spans="1:6" ht="15.75">
      <c r="A74" s="54" t="s">
        <v>208</v>
      </c>
      <c r="B74" s="101">
        <v>6020</v>
      </c>
      <c r="C74" s="54">
        <f>D74+E74+F74</f>
        <v>888.2</v>
      </c>
      <c r="D74" s="147">
        <v>852.7</v>
      </c>
      <c r="E74" s="54">
        <v>35.5</v>
      </c>
      <c r="F74" s="54"/>
    </row>
    <row r="75" spans="1:6" ht="15.75">
      <c r="A75" s="54" t="s">
        <v>209</v>
      </c>
      <c r="B75" s="101">
        <v>6030</v>
      </c>
      <c r="C75" s="54">
        <f>D75+E75+F75</f>
        <v>34895.399999999994</v>
      </c>
      <c r="D75" s="147">
        <f>D73+D74</f>
        <v>34569.899999999994</v>
      </c>
      <c r="E75" s="54">
        <f>E73+E74</f>
        <v>325.5</v>
      </c>
      <c r="F75" s="54"/>
    </row>
    <row r="76" spans="1:6" ht="15.75">
      <c r="A76" s="54" t="s">
        <v>210</v>
      </c>
      <c r="B76" s="101">
        <v>6040</v>
      </c>
      <c r="C76" s="54">
        <f>D76+E76+F76</f>
        <v>0</v>
      </c>
      <c r="D76" s="147">
        <v>0</v>
      </c>
      <c r="E76" s="54"/>
      <c r="F76" s="54"/>
    </row>
    <row r="77" spans="1:6" ht="15.75">
      <c r="A77" s="54" t="s">
        <v>211</v>
      </c>
      <c r="B77" s="101">
        <v>6050</v>
      </c>
      <c r="C77" s="54">
        <f>D77+E77+F77</f>
        <v>0</v>
      </c>
      <c r="D77" s="147">
        <v>0</v>
      </c>
      <c r="E77" s="54"/>
      <c r="F77" s="54"/>
    </row>
    <row r="78" spans="1:6" ht="15.75">
      <c r="A78" s="232" t="s">
        <v>212</v>
      </c>
      <c r="B78" s="232"/>
      <c r="C78" s="232"/>
      <c r="D78" s="232"/>
      <c r="E78" s="232"/>
      <c r="F78" s="232"/>
    </row>
    <row r="79" spans="1:6" ht="78.75">
      <c r="A79" s="109" t="s">
        <v>213</v>
      </c>
      <c r="B79" s="110">
        <v>7010</v>
      </c>
      <c r="C79" s="54">
        <f>D79+E79+F79</f>
        <v>386</v>
      </c>
      <c r="D79" s="54">
        <f>D80+D81+D82+D83+D84+D85</f>
        <v>379.25</v>
      </c>
      <c r="E79" s="54">
        <f>E80+E81+E82+E83+E84+E85</f>
        <v>6.75</v>
      </c>
      <c r="F79" s="54"/>
    </row>
    <row r="80" spans="1:6" ht="15.75">
      <c r="A80" s="111" t="s">
        <v>214</v>
      </c>
      <c r="B80" s="110">
        <v>7011</v>
      </c>
      <c r="C80" s="54">
        <f aca="true" t="shared" si="3" ref="C80:C106">D80+E80+F80</f>
        <v>1</v>
      </c>
      <c r="D80" s="54">
        <v>1</v>
      </c>
      <c r="E80" s="54"/>
      <c r="F80" s="54"/>
    </row>
    <row r="81" spans="1:6" ht="15.75">
      <c r="A81" s="111" t="s">
        <v>215</v>
      </c>
      <c r="B81" s="101">
        <v>7012</v>
      </c>
      <c r="C81" s="54">
        <f t="shared" si="3"/>
        <v>75.5</v>
      </c>
      <c r="D81" s="54">
        <v>72.75</v>
      </c>
      <c r="E81" s="54">
        <v>2.75</v>
      </c>
      <c r="F81" s="54"/>
    </row>
    <row r="82" spans="1:6" ht="31.5">
      <c r="A82" s="111" t="s">
        <v>216</v>
      </c>
      <c r="B82" s="101">
        <v>7013</v>
      </c>
      <c r="C82" s="54">
        <f t="shared" si="3"/>
        <v>4</v>
      </c>
      <c r="D82" s="54">
        <v>4</v>
      </c>
      <c r="E82" s="54">
        <v>0</v>
      </c>
      <c r="F82" s="54"/>
    </row>
    <row r="83" spans="1:6" ht="15.75">
      <c r="A83" s="111" t="s">
        <v>217</v>
      </c>
      <c r="B83" s="101">
        <v>7014</v>
      </c>
      <c r="C83" s="54">
        <f t="shared" si="3"/>
        <v>174.75</v>
      </c>
      <c r="D83" s="54">
        <v>172.25</v>
      </c>
      <c r="E83" s="54">
        <v>2.5</v>
      </c>
      <c r="F83" s="54"/>
    </row>
    <row r="84" spans="1:6" ht="15.75">
      <c r="A84" s="111" t="s">
        <v>218</v>
      </c>
      <c r="B84" s="101">
        <v>7015</v>
      </c>
      <c r="C84" s="54">
        <f t="shared" si="3"/>
        <v>69.25</v>
      </c>
      <c r="D84" s="54">
        <v>68.75</v>
      </c>
      <c r="E84" s="54">
        <v>0.5</v>
      </c>
      <c r="F84" s="54"/>
    </row>
    <row r="85" spans="1:6" ht="15.75">
      <c r="A85" s="111" t="s">
        <v>219</v>
      </c>
      <c r="B85" s="101">
        <v>7016</v>
      </c>
      <c r="C85" s="54">
        <f t="shared" si="3"/>
        <v>61.5</v>
      </c>
      <c r="D85" s="54">
        <v>60.5</v>
      </c>
      <c r="E85" s="54">
        <v>1</v>
      </c>
      <c r="F85" s="54"/>
    </row>
    <row r="86" spans="1:6" ht="15.75">
      <c r="A86" s="109" t="s">
        <v>220</v>
      </c>
      <c r="B86" s="101">
        <v>7020</v>
      </c>
      <c r="C86" s="54">
        <f t="shared" si="3"/>
        <v>25570.100000000002</v>
      </c>
      <c r="D86" s="54">
        <f>D87+D88+D89+D90+D91+D92</f>
        <v>25108.500000000004</v>
      </c>
      <c r="E86" s="54">
        <f>E87+E88+E89+E90+E91+E92</f>
        <v>461.59999999999997</v>
      </c>
      <c r="F86" s="54"/>
    </row>
    <row r="87" spans="1:6" ht="15.75">
      <c r="A87" s="111" t="s">
        <v>214</v>
      </c>
      <c r="B87" s="101">
        <v>7021</v>
      </c>
      <c r="C87" s="54">
        <f t="shared" si="3"/>
        <v>192.3</v>
      </c>
      <c r="D87" s="54">
        <v>192.3</v>
      </c>
      <c r="E87" s="54">
        <v>0</v>
      </c>
      <c r="F87" s="54"/>
    </row>
    <row r="88" spans="1:6" ht="15.75">
      <c r="A88" s="111" t="s">
        <v>215</v>
      </c>
      <c r="B88" s="101">
        <v>7022</v>
      </c>
      <c r="C88" s="54">
        <f t="shared" si="3"/>
        <v>6062.1</v>
      </c>
      <c r="D88" s="54">
        <v>5867.5</v>
      </c>
      <c r="E88" s="54">
        <v>194.6</v>
      </c>
      <c r="F88" s="54"/>
    </row>
    <row r="89" spans="1:6" ht="31.5">
      <c r="A89" s="111" t="s">
        <v>216</v>
      </c>
      <c r="B89" s="101">
        <v>7023</v>
      </c>
      <c r="C89" s="54">
        <f t="shared" si="3"/>
        <v>640.5</v>
      </c>
      <c r="D89" s="54">
        <v>640.5</v>
      </c>
      <c r="E89" s="54">
        <v>0</v>
      </c>
      <c r="F89" s="54"/>
    </row>
    <row r="90" spans="1:6" ht="15.75">
      <c r="A90" s="111" t="s">
        <v>217</v>
      </c>
      <c r="B90" s="101">
        <v>7024</v>
      </c>
      <c r="C90" s="54">
        <f t="shared" si="3"/>
        <v>11253.2</v>
      </c>
      <c r="D90" s="54">
        <v>11073.1</v>
      </c>
      <c r="E90" s="54">
        <v>180.1</v>
      </c>
      <c r="F90" s="54"/>
    </row>
    <row r="91" spans="1:6" ht="15.75">
      <c r="A91" s="111" t="s">
        <v>218</v>
      </c>
      <c r="B91" s="101">
        <v>7025</v>
      </c>
      <c r="C91" s="54">
        <f t="shared" si="3"/>
        <v>4182.799999999999</v>
      </c>
      <c r="D91" s="54">
        <v>4157.4</v>
      </c>
      <c r="E91" s="54">
        <v>25.4</v>
      </c>
      <c r="F91" s="54"/>
    </row>
    <row r="92" spans="1:6" ht="15.75">
      <c r="A92" s="111" t="s">
        <v>219</v>
      </c>
      <c r="B92" s="101">
        <v>7026</v>
      </c>
      <c r="C92" s="54">
        <f t="shared" si="3"/>
        <v>3239.2</v>
      </c>
      <c r="D92" s="54">
        <v>3177.7</v>
      </c>
      <c r="E92" s="54">
        <v>61.5</v>
      </c>
      <c r="F92" s="54"/>
    </row>
    <row r="93" spans="1:6" ht="31.5">
      <c r="A93" s="109" t="s">
        <v>221</v>
      </c>
      <c r="B93" s="101">
        <v>7030</v>
      </c>
      <c r="C93" s="55">
        <f>C86/C79/12</f>
        <v>5.5203151986183085</v>
      </c>
      <c r="D93" s="55">
        <f>D86/D79/12</f>
        <v>5.517139090309823</v>
      </c>
      <c r="E93" s="55">
        <f>E86/E79/12</f>
        <v>5.698765432098765</v>
      </c>
      <c r="F93" s="54"/>
    </row>
    <row r="94" spans="1:6" ht="15.75">
      <c r="A94" s="111" t="s">
        <v>214</v>
      </c>
      <c r="B94" s="101">
        <v>7031</v>
      </c>
      <c r="C94" s="55">
        <f aca="true" t="shared" si="4" ref="C94:C99">C87/C80/12</f>
        <v>16.025000000000002</v>
      </c>
      <c r="D94" s="55">
        <f aca="true" t="shared" si="5" ref="D94:E99">D87/12/D80</f>
        <v>16.025000000000002</v>
      </c>
      <c r="E94" s="55"/>
      <c r="F94" s="54"/>
    </row>
    <row r="95" spans="1:6" ht="15.75">
      <c r="A95" s="111" t="s">
        <v>215</v>
      </c>
      <c r="B95" s="101">
        <v>7032</v>
      </c>
      <c r="C95" s="55">
        <f t="shared" si="4"/>
        <v>6.691059602649006</v>
      </c>
      <c r="D95" s="55">
        <f>D88/12/D81</f>
        <v>6.721076746849943</v>
      </c>
      <c r="E95" s="55">
        <f>E88/12/E81</f>
        <v>5.8969696969696965</v>
      </c>
      <c r="F95" s="54"/>
    </row>
    <row r="96" spans="1:6" ht="31.5">
      <c r="A96" s="111" t="s">
        <v>216</v>
      </c>
      <c r="B96" s="101">
        <v>7033</v>
      </c>
      <c r="C96" s="55">
        <f t="shared" si="4"/>
        <v>13.34375</v>
      </c>
      <c r="D96" s="55">
        <f t="shared" si="5"/>
        <v>13.34375</v>
      </c>
      <c r="E96" s="55"/>
      <c r="F96" s="54"/>
    </row>
    <row r="97" spans="1:6" ht="15.75">
      <c r="A97" s="111" t="s">
        <v>217</v>
      </c>
      <c r="B97" s="101">
        <v>7034</v>
      </c>
      <c r="C97" s="55">
        <f t="shared" si="4"/>
        <v>5.366332856461612</v>
      </c>
      <c r="D97" s="55">
        <f t="shared" si="5"/>
        <v>5.357087566521529</v>
      </c>
      <c r="E97" s="55">
        <f t="shared" si="5"/>
        <v>6.003333333333333</v>
      </c>
      <c r="F97" s="54"/>
    </row>
    <row r="98" spans="1:6" ht="15.75">
      <c r="A98" s="111" t="s">
        <v>218</v>
      </c>
      <c r="B98" s="101">
        <v>7035</v>
      </c>
      <c r="C98" s="55">
        <f t="shared" si="4"/>
        <v>5.033453670276774</v>
      </c>
      <c r="D98" s="55">
        <f t="shared" si="5"/>
        <v>5.039272727272727</v>
      </c>
      <c r="E98" s="55">
        <f t="shared" si="5"/>
        <v>4.233333333333333</v>
      </c>
      <c r="F98" s="54"/>
    </row>
    <row r="99" spans="1:6" ht="15.75">
      <c r="A99" s="111" t="s">
        <v>219</v>
      </c>
      <c r="B99" s="101">
        <v>7036</v>
      </c>
      <c r="C99" s="55">
        <f t="shared" si="4"/>
        <v>4.389159891598916</v>
      </c>
      <c r="D99" s="55">
        <f t="shared" si="5"/>
        <v>4.376997245179063</v>
      </c>
      <c r="E99" s="55">
        <f t="shared" si="5"/>
        <v>5.125</v>
      </c>
      <c r="F99" s="54"/>
    </row>
    <row r="100" spans="1:6" ht="31.5">
      <c r="A100" s="109" t="s">
        <v>222</v>
      </c>
      <c r="B100" s="101">
        <v>7040</v>
      </c>
      <c r="C100" s="54">
        <f t="shared" si="3"/>
        <v>0</v>
      </c>
      <c r="D100" s="54"/>
      <c r="E100" s="54"/>
      <c r="F100" s="54"/>
    </row>
    <row r="101" spans="1:6" ht="15.75">
      <c r="A101" s="111" t="s">
        <v>214</v>
      </c>
      <c r="B101" s="101">
        <v>7041</v>
      </c>
      <c r="C101" s="54">
        <f t="shared" si="3"/>
        <v>0</v>
      </c>
      <c r="D101" s="54"/>
      <c r="E101" s="54"/>
      <c r="F101" s="54"/>
    </row>
    <row r="102" spans="1:6" ht="15.75">
      <c r="A102" s="111" t="s">
        <v>215</v>
      </c>
      <c r="B102" s="101">
        <v>7042</v>
      </c>
      <c r="C102" s="54">
        <f t="shared" si="3"/>
        <v>0</v>
      </c>
      <c r="D102" s="54"/>
      <c r="E102" s="54"/>
      <c r="F102" s="54"/>
    </row>
    <row r="103" spans="1:6" ht="31.5">
      <c r="A103" s="111" t="s">
        <v>216</v>
      </c>
      <c r="B103" s="101">
        <v>7043</v>
      </c>
      <c r="C103" s="54">
        <f t="shared" si="3"/>
        <v>0</v>
      </c>
      <c r="D103" s="54"/>
      <c r="E103" s="54"/>
      <c r="F103" s="54"/>
    </row>
    <row r="104" spans="1:6" ht="15.75">
      <c r="A104" s="111" t="s">
        <v>217</v>
      </c>
      <c r="B104" s="101">
        <v>7044</v>
      </c>
      <c r="C104" s="54">
        <f t="shared" si="3"/>
        <v>0</v>
      </c>
      <c r="D104" s="54"/>
      <c r="E104" s="54"/>
      <c r="F104" s="54"/>
    </row>
    <row r="105" spans="1:6" ht="15.75">
      <c r="A105" s="111" t="s">
        <v>218</v>
      </c>
      <c r="B105" s="101">
        <v>7045</v>
      </c>
      <c r="C105" s="54">
        <f t="shared" si="3"/>
        <v>0</v>
      </c>
      <c r="D105" s="54"/>
      <c r="E105" s="54"/>
      <c r="F105" s="54"/>
    </row>
    <row r="106" spans="1:6" ht="15.75">
      <c r="A106" s="111" t="s">
        <v>219</v>
      </c>
      <c r="B106" s="101">
        <v>7046</v>
      </c>
      <c r="C106" s="54">
        <f t="shared" si="3"/>
        <v>0</v>
      </c>
      <c r="D106" s="54"/>
      <c r="E106" s="54"/>
      <c r="F106" s="54"/>
    </row>
    <row r="109" ht="25.5">
      <c r="A109" s="21" t="s">
        <v>172</v>
      </c>
    </row>
    <row r="110" ht="12.75">
      <c r="A110" s="22"/>
    </row>
    <row r="111" ht="12.75">
      <c r="A111" s="23" t="s">
        <v>173</v>
      </c>
    </row>
  </sheetData>
  <sheetProtection/>
  <mergeCells count="14">
    <mergeCell ref="A1:C1"/>
    <mergeCell ref="A2:A4"/>
    <mergeCell ref="B2:B4"/>
    <mergeCell ref="C3:C4"/>
    <mergeCell ref="A40:F40"/>
    <mergeCell ref="D2:D4"/>
    <mergeCell ref="E2:E4"/>
    <mergeCell ref="F2:F4"/>
    <mergeCell ref="A6:C6"/>
    <mergeCell ref="A56:F56"/>
    <mergeCell ref="A67:F67"/>
    <mergeCell ref="A72:F72"/>
    <mergeCell ref="A78:F78"/>
    <mergeCell ref="A45:C45"/>
  </mergeCells>
  <hyperlinks>
    <hyperlink ref="A109" location="_ftnref1" display="_ftnref1"/>
    <hyperlink ref="A111" location="_ftnref2" display="_ftnref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10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2.57421875" style="0" customWidth="1"/>
    <col min="4" max="4" width="12.421875" style="0" customWidth="1"/>
    <col min="5" max="5" width="13.7109375" style="0" customWidth="1"/>
    <col min="6" max="6" width="14.00390625" style="0" customWidth="1"/>
  </cols>
  <sheetData>
    <row r="1" spans="1:3" ht="16.5" thickBot="1">
      <c r="A1" s="202" t="s">
        <v>0</v>
      </c>
      <c r="B1" s="203"/>
      <c r="C1" s="203"/>
    </row>
    <row r="2" spans="1:6" ht="16.5" customHeight="1" thickBot="1">
      <c r="A2" s="198" t="s">
        <v>1</v>
      </c>
      <c r="B2" s="198" t="s">
        <v>2</v>
      </c>
      <c r="C2" s="20">
        <v>2019</v>
      </c>
      <c r="D2" s="243" t="s">
        <v>177</v>
      </c>
      <c r="E2" s="230" t="s">
        <v>179</v>
      </c>
      <c r="F2" s="230" t="s">
        <v>178</v>
      </c>
    </row>
    <row r="3" spans="1:6" ht="16.5" customHeight="1">
      <c r="A3" s="208"/>
      <c r="B3" s="208"/>
      <c r="C3" s="198" t="s">
        <v>6</v>
      </c>
      <c r="D3" s="243"/>
      <c r="E3" s="230"/>
      <c r="F3" s="230"/>
    </row>
    <row r="4" spans="1:6" ht="13.5" customHeight="1" thickBot="1">
      <c r="A4" s="199"/>
      <c r="B4" s="199"/>
      <c r="C4" s="199"/>
      <c r="D4" s="243"/>
      <c r="E4" s="230"/>
      <c r="F4" s="230"/>
    </row>
    <row r="5" spans="1:6" ht="16.5" thickBot="1">
      <c r="A5" s="5">
        <v>1</v>
      </c>
      <c r="B5" s="6">
        <v>2</v>
      </c>
      <c r="C5" s="6">
        <v>5</v>
      </c>
      <c r="D5" s="27"/>
      <c r="E5" s="26"/>
      <c r="F5" s="26"/>
    </row>
    <row r="6" spans="1:6" ht="16.5" thickBot="1">
      <c r="A6" s="205" t="s">
        <v>13</v>
      </c>
      <c r="B6" s="206"/>
      <c r="C6" s="206"/>
      <c r="D6" s="26"/>
      <c r="E6" s="26"/>
      <c r="F6" s="26"/>
    </row>
    <row r="7" spans="1:6" ht="16.5" thickBot="1">
      <c r="A7" s="7" t="s">
        <v>14</v>
      </c>
      <c r="B7" s="8"/>
      <c r="C7" s="8"/>
      <c r="D7" s="27"/>
      <c r="E7" s="26"/>
      <c r="F7" s="26"/>
    </row>
    <row r="8" spans="1:6" ht="34.5" customHeight="1" thickBot="1">
      <c r="A8" s="9" t="s">
        <v>224</v>
      </c>
      <c r="B8" s="10">
        <v>1010</v>
      </c>
      <c r="C8" s="25">
        <f>D8+E8+F8</f>
        <v>32406.300000000003</v>
      </c>
      <c r="D8" s="49">
        <f>D9+D10+D11+D12</f>
        <v>31085.4</v>
      </c>
      <c r="E8" s="49">
        <f>E9+E10+E11+E12</f>
        <v>1320.9</v>
      </c>
      <c r="F8" s="49">
        <f>F9+F10+F11+F12</f>
        <v>0</v>
      </c>
    </row>
    <row r="9" spans="1:6" ht="34.5" customHeight="1" thickBot="1">
      <c r="A9" s="12" t="s">
        <v>23</v>
      </c>
      <c r="B9" s="10">
        <v>1011</v>
      </c>
      <c r="C9" s="25">
        <f aca="true" t="shared" si="0" ref="C9:C39">D9+E9+F9</f>
        <v>0</v>
      </c>
      <c r="D9" s="49"/>
      <c r="E9" s="50"/>
      <c r="F9" s="50"/>
    </row>
    <row r="10" spans="1:6" ht="34.5" customHeight="1" thickBot="1">
      <c r="A10" s="12" t="s">
        <v>29</v>
      </c>
      <c r="B10" s="10">
        <v>1012</v>
      </c>
      <c r="C10" s="25">
        <f t="shared" si="0"/>
        <v>1320.9</v>
      </c>
      <c r="D10" s="49"/>
      <c r="E10" s="50">
        <v>1320.9</v>
      </c>
      <c r="F10" s="50"/>
    </row>
    <row r="11" spans="1:6" ht="34.5" customHeight="1" thickBot="1">
      <c r="A11" s="12" t="s">
        <v>181</v>
      </c>
      <c r="B11" s="10">
        <v>1013</v>
      </c>
      <c r="C11" s="25">
        <f t="shared" si="0"/>
        <v>31085.4</v>
      </c>
      <c r="D11" s="51">
        <v>31085.4</v>
      </c>
      <c r="E11" s="50"/>
      <c r="F11" s="50"/>
    </row>
    <row r="12" spans="1:6" ht="34.5" customHeight="1" thickBot="1">
      <c r="A12" s="12" t="s">
        <v>186</v>
      </c>
      <c r="B12" s="10">
        <v>1014</v>
      </c>
      <c r="C12" s="25">
        <f t="shared" si="0"/>
        <v>0</v>
      </c>
      <c r="D12" s="51"/>
      <c r="E12" s="49"/>
      <c r="F12" s="49"/>
    </row>
    <row r="13" spans="1:6" ht="34.5" customHeight="1" thickBot="1">
      <c r="A13" s="9" t="s">
        <v>266</v>
      </c>
      <c r="B13" s="10">
        <v>1020</v>
      </c>
      <c r="C13" s="25">
        <f t="shared" si="0"/>
        <v>18882.1</v>
      </c>
      <c r="D13" s="51">
        <f>D14+D15</f>
        <v>18882.1</v>
      </c>
      <c r="E13" s="49">
        <f>E14+E15</f>
        <v>0</v>
      </c>
      <c r="F13" s="49">
        <f>F14+F15</f>
        <v>0</v>
      </c>
    </row>
    <row r="14" spans="1:6" ht="51" customHeight="1" thickBot="1">
      <c r="A14" s="12" t="s">
        <v>180</v>
      </c>
      <c r="B14" s="10">
        <v>1021</v>
      </c>
      <c r="C14" s="25">
        <f t="shared" si="0"/>
        <v>0</v>
      </c>
      <c r="D14" s="49"/>
      <c r="E14" s="50"/>
      <c r="F14" s="50"/>
    </row>
    <row r="15" spans="1:11" ht="51" customHeight="1" thickBot="1">
      <c r="A15" s="12" t="s">
        <v>185</v>
      </c>
      <c r="B15" s="10">
        <v>1022</v>
      </c>
      <c r="C15" s="25">
        <f>D15+E15+F15</f>
        <v>18882.1</v>
      </c>
      <c r="D15" s="52">
        <v>18882.1</v>
      </c>
      <c r="E15" s="48"/>
      <c r="F15" s="48"/>
      <c r="G15" s="41"/>
      <c r="H15" s="41"/>
      <c r="I15" s="41"/>
      <c r="J15" s="41"/>
      <c r="K15" s="31"/>
    </row>
    <row r="16" spans="1:6" ht="34.5" customHeight="1" thickBot="1">
      <c r="A16" s="9" t="s">
        <v>60</v>
      </c>
      <c r="B16" s="10">
        <v>1030</v>
      </c>
      <c r="C16" s="25">
        <f>D16+E16+F16</f>
        <v>588.9</v>
      </c>
      <c r="D16" s="49">
        <f>D17+D19+D18</f>
        <v>0</v>
      </c>
      <c r="E16" s="49">
        <f>E17+E19+E18</f>
        <v>47.4</v>
      </c>
      <c r="F16" s="49">
        <f>F17+F19</f>
        <v>541.5</v>
      </c>
    </row>
    <row r="17" spans="1:6" ht="34.5" customHeight="1" thickBot="1">
      <c r="A17" s="12" t="s">
        <v>61</v>
      </c>
      <c r="B17" s="10">
        <v>1031</v>
      </c>
      <c r="C17" s="25">
        <f t="shared" si="0"/>
        <v>16.5</v>
      </c>
      <c r="D17" s="49"/>
      <c r="E17" s="151">
        <v>16.5</v>
      </c>
      <c r="F17" s="50"/>
    </row>
    <row r="18" spans="1:6" ht="34.5" customHeight="1" thickBot="1">
      <c r="A18" s="12" t="s">
        <v>272</v>
      </c>
      <c r="B18" s="10">
        <v>1032</v>
      </c>
      <c r="C18" s="25">
        <f t="shared" si="0"/>
        <v>30.9</v>
      </c>
      <c r="D18" s="51"/>
      <c r="E18" s="151">
        <v>30.9</v>
      </c>
      <c r="F18" s="53"/>
    </row>
    <row r="19" spans="1:6" ht="96.75" customHeight="1" thickBot="1">
      <c r="A19" s="12" t="s">
        <v>176</v>
      </c>
      <c r="B19" s="10">
        <v>1033</v>
      </c>
      <c r="C19" s="25">
        <f t="shared" si="0"/>
        <v>541.5</v>
      </c>
      <c r="D19" s="49"/>
      <c r="E19" s="50"/>
      <c r="F19" s="50">
        <v>541.5</v>
      </c>
    </row>
    <row r="20" spans="1:6" ht="34.5" customHeight="1" thickBot="1">
      <c r="A20" s="9" t="s">
        <v>64</v>
      </c>
      <c r="B20" s="10">
        <v>1040</v>
      </c>
      <c r="C20" s="25">
        <f t="shared" si="0"/>
        <v>19.4</v>
      </c>
      <c r="D20" s="49">
        <f>D21</f>
        <v>0</v>
      </c>
      <c r="E20" s="49">
        <f>E21</f>
        <v>15.1</v>
      </c>
      <c r="F20" s="49">
        <f>F21</f>
        <v>4.3</v>
      </c>
    </row>
    <row r="21" spans="1:6" ht="34.5" customHeight="1" thickBot="1">
      <c r="A21" s="12" t="s">
        <v>65</v>
      </c>
      <c r="B21" s="10">
        <v>1041</v>
      </c>
      <c r="C21" s="25">
        <f t="shared" si="0"/>
        <v>19.4</v>
      </c>
      <c r="D21" s="49"/>
      <c r="E21" s="50">
        <v>15.1</v>
      </c>
      <c r="F21" s="50">
        <v>4.3</v>
      </c>
    </row>
    <row r="22" spans="1:6" ht="34.5" customHeight="1" thickBot="1">
      <c r="A22" s="7" t="s">
        <v>66</v>
      </c>
      <c r="B22" s="8"/>
      <c r="C22" s="25">
        <f t="shared" si="0"/>
        <v>0</v>
      </c>
      <c r="D22" s="49"/>
      <c r="E22" s="50"/>
      <c r="F22" s="50"/>
    </row>
    <row r="23" spans="1:6" ht="34.5" customHeight="1" thickBot="1">
      <c r="A23" s="30" t="s">
        <v>174</v>
      </c>
      <c r="B23" s="6">
        <v>1050</v>
      </c>
      <c r="C23" s="25">
        <f t="shared" si="0"/>
        <v>25570.1</v>
      </c>
      <c r="D23" s="51">
        <v>25108.5</v>
      </c>
      <c r="E23" s="50">
        <v>461.6</v>
      </c>
      <c r="F23" s="50"/>
    </row>
    <row r="24" spans="1:6" ht="34.5" customHeight="1" thickBot="1">
      <c r="A24" s="9" t="s">
        <v>102</v>
      </c>
      <c r="B24" s="6">
        <v>1060</v>
      </c>
      <c r="C24" s="25">
        <f t="shared" si="0"/>
        <v>5478.6</v>
      </c>
      <c r="D24" s="51">
        <v>5372</v>
      </c>
      <c r="E24" s="50">
        <v>106.6</v>
      </c>
      <c r="F24" s="50"/>
    </row>
    <row r="25" spans="1:6" ht="34.5" customHeight="1" thickBot="1">
      <c r="A25" s="9" t="s">
        <v>109</v>
      </c>
      <c r="B25" s="6">
        <v>1070</v>
      </c>
      <c r="C25" s="25">
        <f t="shared" si="0"/>
        <v>1729.3999999999999</v>
      </c>
      <c r="D25" s="51">
        <v>1355.5</v>
      </c>
      <c r="E25" s="50">
        <v>227.8</v>
      </c>
      <c r="F25" s="53">
        <v>146.1</v>
      </c>
    </row>
    <row r="26" spans="1:6" ht="34.5" customHeight="1" thickBot="1">
      <c r="A26" s="9" t="s">
        <v>113</v>
      </c>
      <c r="B26" s="6">
        <v>1080</v>
      </c>
      <c r="C26" s="25">
        <f t="shared" si="0"/>
        <v>2606.2999999999997</v>
      </c>
      <c r="D26" s="51">
        <v>2197.7</v>
      </c>
      <c r="E26" s="50">
        <v>129.9</v>
      </c>
      <c r="F26" s="53">
        <v>278.7</v>
      </c>
    </row>
    <row r="27" spans="1:6" ht="34.5" customHeight="1" thickBot="1">
      <c r="A27" s="9" t="s">
        <v>117</v>
      </c>
      <c r="B27" s="10">
        <v>1090</v>
      </c>
      <c r="C27" s="25">
        <f t="shared" si="0"/>
        <v>562.8000000000001</v>
      </c>
      <c r="D27" s="51">
        <v>333.6</v>
      </c>
      <c r="E27" s="50">
        <v>223.1</v>
      </c>
      <c r="F27" s="53">
        <v>6.1</v>
      </c>
    </row>
    <row r="28" spans="1:6" ht="34.5" customHeight="1" thickBot="1">
      <c r="A28" s="9" t="s">
        <v>119</v>
      </c>
      <c r="B28" s="6">
        <v>1100</v>
      </c>
      <c r="C28" s="25">
        <f t="shared" si="0"/>
        <v>4233.499999999999</v>
      </c>
      <c r="D28" s="49">
        <f>D29+D30+D31+D32+D33</f>
        <v>4161.499999999999</v>
      </c>
      <c r="E28" s="49">
        <f>E29+E30+E31+E32+E33</f>
        <v>72</v>
      </c>
      <c r="F28" s="51">
        <f>F29+F30+F31+F32+F33</f>
        <v>0</v>
      </c>
    </row>
    <row r="29" spans="1:6" ht="34.5" customHeight="1" thickBot="1">
      <c r="A29" s="12" t="s">
        <v>120</v>
      </c>
      <c r="B29" s="6">
        <v>1101</v>
      </c>
      <c r="C29" s="25">
        <f t="shared" si="0"/>
        <v>3158</v>
      </c>
      <c r="D29" s="51">
        <v>3099.2</v>
      </c>
      <c r="E29" s="50">
        <v>58.8</v>
      </c>
      <c r="F29" s="53"/>
    </row>
    <row r="30" spans="1:6" ht="34.5" customHeight="1" thickBot="1">
      <c r="A30" s="12" t="s">
        <v>121</v>
      </c>
      <c r="B30" s="6">
        <v>1102</v>
      </c>
      <c r="C30" s="25">
        <f t="shared" si="0"/>
        <v>362.5</v>
      </c>
      <c r="D30" s="51">
        <v>357.5</v>
      </c>
      <c r="E30" s="50">
        <v>5</v>
      </c>
      <c r="F30" s="53"/>
    </row>
    <row r="31" spans="1:6" ht="34.5" customHeight="1" thickBot="1">
      <c r="A31" s="12" t="s">
        <v>122</v>
      </c>
      <c r="B31" s="6">
        <v>1103</v>
      </c>
      <c r="C31" s="25">
        <f t="shared" si="0"/>
        <v>678.8</v>
      </c>
      <c r="D31" s="51">
        <v>671.9</v>
      </c>
      <c r="E31" s="50">
        <v>6.9</v>
      </c>
      <c r="F31" s="53"/>
    </row>
    <row r="32" spans="1:6" ht="34.5" customHeight="1" thickBot="1">
      <c r="A32" s="12" t="s">
        <v>123</v>
      </c>
      <c r="B32" s="6">
        <v>1104</v>
      </c>
      <c r="C32" s="25">
        <f t="shared" si="0"/>
        <v>0</v>
      </c>
      <c r="D32" s="51"/>
      <c r="E32" s="50"/>
      <c r="F32" s="53"/>
    </row>
    <row r="33" spans="1:6" ht="34.5" customHeight="1" thickBot="1">
      <c r="A33" s="12" t="s">
        <v>128</v>
      </c>
      <c r="B33" s="6">
        <v>1105</v>
      </c>
      <c r="C33" s="25">
        <f t="shared" si="0"/>
        <v>34.199999999999996</v>
      </c>
      <c r="D33" s="51">
        <v>32.9</v>
      </c>
      <c r="E33" s="50">
        <v>1.3</v>
      </c>
      <c r="F33" s="53"/>
    </row>
    <row r="34" spans="1:6" ht="51.75" customHeight="1" thickBot="1">
      <c r="A34" s="9" t="s">
        <v>225</v>
      </c>
      <c r="B34" s="6">
        <v>1110</v>
      </c>
      <c r="C34" s="25">
        <f t="shared" si="0"/>
        <v>11.100000000000001</v>
      </c>
      <c r="D34" s="51">
        <v>4.7</v>
      </c>
      <c r="E34" s="50">
        <v>6.4</v>
      </c>
      <c r="F34" s="53"/>
    </row>
    <row r="35" spans="1:6" ht="34.5" customHeight="1" thickBot="1">
      <c r="A35" s="9" t="s">
        <v>130</v>
      </c>
      <c r="B35" s="6">
        <v>1120</v>
      </c>
      <c r="C35" s="25">
        <f t="shared" si="0"/>
        <v>463.8</v>
      </c>
      <c r="D35" s="51">
        <v>463.8</v>
      </c>
      <c r="E35" s="50"/>
      <c r="F35" s="53"/>
    </row>
    <row r="36" spans="1:6" ht="34.5" customHeight="1" thickBot="1">
      <c r="A36" s="9" t="s">
        <v>131</v>
      </c>
      <c r="B36" s="6">
        <v>1130</v>
      </c>
      <c r="C36" s="25">
        <f t="shared" si="0"/>
        <v>618.9</v>
      </c>
      <c r="D36" s="51">
        <v>494.5</v>
      </c>
      <c r="E36" s="50">
        <v>48.5</v>
      </c>
      <c r="F36" s="53">
        <v>75.9</v>
      </c>
    </row>
    <row r="37" spans="1:6" ht="34.5" customHeight="1" thickBot="1">
      <c r="A37" s="7" t="s">
        <v>132</v>
      </c>
      <c r="B37" s="17">
        <v>1140</v>
      </c>
      <c r="C37" s="25">
        <f t="shared" si="0"/>
        <v>51896.700000000004</v>
      </c>
      <c r="D37" s="49">
        <f>D8+D13+D16+D20</f>
        <v>49967.5</v>
      </c>
      <c r="E37" s="49">
        <f>E8+E13+E16+E20</f>
        <v>1383.4</v>
      </c>
      <c r="F37" s="49">
        <f>F8+F13+F16+F20</f>
        <v>545.8</v>
      </c>
    </row>
    <row r="38" spans="1:6" ht="34.5" customHeight="1" thickBot="1">
      <c r="A38" s="7" t="s">
        <v>141</v>
      </c>
      <c r="B38" s="17">
        <v>1150</v>
      </c>
      <c r="C38" s="25">
        <f t="shared" si="0"/>
        <v>41274.5</v>
      </c>
      <c r="D38" s="49">
        <f>D23+D24+D25+D26+D27+D28+D34+D35+D36</f>
        <v>39491.799999999996</v>
      </c>
      <c r="E38" s="49">
        <f>E23+E24+E25+E26+E27+E28+E34+E35+E36</f>
        <v>1275.9</v>
      </c>
      <c r="F38" s="49">
        <f>F23+F24+F25+F26+F27+F28+F34+F35+F36</f>
        <v>506.79999999999995</v>
      </c>
    </row>
    <row r="39" spans="1:6" ht="34.5" customHeight="1" thickBot="1">
      <c r="A39" s="24" t="s">
        <v>150</v>
      </c>
      <c r="B39" s="17">
        <v>1160</v>
      </c>
      <c r="C39" s="45">
        <f t="shared" si="0"/>
        <v>10622.200000000004</v>
      </c>
      <c r="D39" s="49">
        <f>D37-D38</f>
        <v>10475.700000000004</v>
      </c>
      <c r="E39" s="49">
        <f>E37-E38</f>
        <v>107.5</v>
      </c>
      <c r="F39" s="49">
        <f>F37-F38</f>
        <v>39</v>
      </c>
    </row>
    <row r="40" spans="1:6" ht="34.5" customHeight="1">
      <c r="A40" s="236" t="s">
        <v>191</v>
      </c>
      <c r="B40" s="236"/>
      <c r="C40" s="236"/>
      <c r="D40" s="236"/>
      <c r="E40" s="236"/>
      <c r="F40" s="236"/>
    </row>
    <row r="41" spans="1:6" ht="34.5" customHeight="1">
      <c r="A41" s="91" t="s">
        <v>187</v>
      </c>
      <c r="B41" s="90">
        <v>2010</v>
      </c>
      <c r="C41" s="42">
        <f>D41+E41+F41</f>
        <v>4967.2</v>
      </c>
      <c r="D41" s="150">
        <v>4861.4</v>
      </c>
      <c r="E41" s="48">
        <v>105.8</v>
      </c>
      <c r="F41" s="42"/>
    </row>
    <row r="42" spans="1:6" ht="34.5" customHeight="1">
      <c r="A42" s="91" t="s">
        <v>188</v>
      </c>
      <c r="B42" s="90">
        <v>2020</v>
      </c>
      <c r="C42" s="42">
        <f>D42+E42+F42</f>
        <v>0</v>
      </c>
      <c r="D42" s="42"/>
      <c r="E42" s="42"/>
      <c r="F42" s="42"/>
    </row>
    <row r="43" spans="1:6" ht="34.5" customHeight="1">
      <c r="A43" s="91" t="s">
        <v>189</v>
      </c>
      <c r="B43" s="90">
        <v>2030</v>
      </c>
      <c r="C43" s="42">
        <f>D43+E43+F43</f>
        <v>0</v>
      </c>
      <c r="D43" s="42"/>
      <c r="E43" s="42"/>
      <c r="F43" s="42"/>
    </row>
    <row r="44" spans="1:6" ht="34.5" customHeight="1" thickBot="1">
      <c r="A44" s="91" t="s">
        <v>190</v>
      </c>
      <c r="B44" s="90">
        <v>2040</v>
      </c>
      <c r="C44" s="42">
        <f>D44+E44+F44</f>
        <v>0</v>
      </c>
      <c r="D44" s="42"/>
      <c r="E44" s="42"/>
      <c r="F44" s="42"/>
    </row>
    <row r="45" spans="1:6" ht="34.5" customHeight="1" thickBot="1">
      <c r="A45" s="205" t="s">
        <v>192</v>
      </c>
      <c r="B45" s="206"/>
      <c r="C45" s="206"/>
      <c r="D45" s="49"/>
      <c r="E45" s="50"/>
      <c r="F45" s="50"/>
    </row>
    <row r="46" spans="1:6" ht="34.5" customHeight="1" thickBot="1">
      <c r="A46" s="9" t="s">
        <v>160</v>
      </c>
      <c r="B46" s="6">
        <v>3010</v>
      </c>
      <c r="C46" s="19">
        <f>D46+E46+F46</f>
        <v>10568.600000000002</v>
      </c>
      <c r="D46" s="49">
        <f>D47+D48+D49+D50+D52+D51</f>
        <v>10475.7</v>
      </c>
      <c r="E46" s="49">
        <f>E47+E48+E49+E50+E52+E51</f>
        <v>58.2</v>
      </c>
      <c r="F46" s="50">
        <f>F47+F48+F49+F50+F52+F51</f>
        <v>34.7</v>
      </c>
    </row>
    <row r="47" spans="1:6" ht="34.5" customHeight="1" thickBot="1">
      <c r="A47" s="12" t="s">
        <v>162</v>
      </c>
      <c r="B47" s="6">
        <v>3011</v>
      </c>
      <c r="C47" s="19">
        <f aca="true" t="shared" si="1" ref="C47:C55">D47+E47+F47</f>
        <v>0</v>
      </c>
      <c r="D47" s="49"/>
      <c r="E47" s="50"/>
      <c r="F47" s="50"/>
    </row>
    <row r="48" spans="1:6" ht="34.5" customHeight="1" thickBot="1">
      <c r="A48" s="12" t="s">
        <v>163</v>
      </c>
      <c r="B48" s="6">
        <v>3012</v>
      </c>
      <c r="C48" s="19">
        <f t="shared" si="1"/>
        <v>1613.9</v>
      </c>
      <c r="D48" s="51">
        <v>1521</v>
      </c>
      <c r="E48" s="50">
        <v>58.2</v>
      </c>
      <c r="F48" s="50">
        <v>34.7</v>
      </c>
    </row>
    <row r="49" spans="1:6" ht="34.5" customHeight="1" thickBot="1">
      <c r="A49" s="12" t="s">
        <v>164</v>
      </c>
      <c r="B49" s="6">
        <v>3013</v>
      </c>
      <c r="C49" s="19">
        <f t="shared" si="1"/>
        <v>0</v>
      </c>
      <c r="D49" s="51"/>
      <c r="E49" s="50"/>
      <c r="F49" s="50"/>
    </row>
    <row r="50" spans="1:6" ht="34.5" customHeight="1" thickBot="1">
      <c r="A50" s="12" t="s">
        <v>165</v>
      </c>
      <c r="B50" s="6">
        <v>3014</v>
      </c>
      <c r="C50" s="19">
        <f t="shared" si="1"/>
        <v>0</v>
      </c>
      <c r="D50" s="51"/>
      <c r="E50" s="50"/>
      <c r="F50" s="50"/>
    </row>
    <row r="51" spans="1:6" ht="16.5" thickBot="1">
      <c r="A51" s="12" t="s">
        <v>167</v>
      </c>
      <c r="B51" s="6">
        <v>3015</v>
      </c>
      <c r="C51" s="19">
        <f t="shared" si="1"/>
        <v>0</v>
      </c>
      <c r="D51" s="51"/>
      <c r="E51" s="50"/>
      <c r="F51" s="50"/>
    </row>
    <row r="52" spans="1:6" ht="16.5" thickBot="1">
      <c r="A52" s="12" t="s">
        <v>168</v>
      </c>
      <c r="B52" s="6">
        <v>3016</v>
      </c>
      <c r="C52" s="19">
        <f t="shared" si="1"/>
        <v>8954.7</v>
      </c>
      <c r="D52" s="51">
        <v>8954.7</v>
      </c>
      <c r="E52" s="50"/>
      <c r="F52" s="50"/>
    </row>
    <row r="53" spans="1:6" ht="32.25" thickBot="1">
      <c r="A53" s="9" t="s">
        <v>169</v>
      </c>
      <c r="B53" s="6">
        <v>3020</v>
      </c>
      <c r="C53" s="19">
        <f t="shared" si="1"/>
        <v>17977.3</v>
      </c>
      <c r="D53" s="51">
        <v>17977.3</v>
      </c>
      <c r="E53" s="161"/>
      <c r="F53" s="50"/>
    </row>
    <row r="54" spans="1:6" ht="32.25" thickBot="1">
      <c r="A54" s="9" t="s">
        <v>170</v>
      </c>
      <c r="B54" s="6">
        <v>3030</v>
      </c>
      <c r="C54" s="19">
        <f t="shared" si="1"/>
        <v>12015.2</v>
      </c>
      <c r="D54" s="51">
        <v>12015.2</v>
      </c>
      <c r="E54" s="161"/>
      <c r="F54" s="50"/>
    </row>
    <row r="55" spans="1:6" ht="16.5" thickBot="1">
      <c r="A55" s="9" t="s">
        <v>171</v>
      </c>
      <c r="B55" s="6">
        <v>3040</v>
      </c>
      <c r="C55" s="19">
        <f t="shared" si="1"/>
        <v>1177.6</v>
      </c>
      <c r="D55" s="51">
        <v>1177.6</v>
      </c>
      <c r="E55" s="161"/>
      <c r="F55" s="50"/>
    </row>
    <row r="56" spans="1:6" ht="15.75">
      <c r="A56" s="231" t="s">
        <v>200</v>
      </c>
      <c r="B56" s="231"/>
      <c r="C56" s="231"/>
      <c r="D56" s="231"/>
      <c r="E56" s="231"/>
      <c r="F56" s="231"/>
    </row>
    <row r="57" spans="1:6" ht="31.5">
      <c r="A57" s="106" t="s">
        <v>193</v>
      </c>
      <c r="B57" s="93">
        <v>4010</v>
      </c>
      <c r="C57" s="54">
        <f>D57+E57+F57</f>
        <v>0</v>
      </c>
      <c r="D57" s="54"/>
      <c r="E57" s="54"/>
      <c r="F57" s="54"/>
    </row>
    <row r="58" spans="1:6" ht="15.75">
      <c r="A58" s="107" t="s">
        <v>194</v>
      </c>
      <c r="B58" s="93">
        <v>4011</v>
      </c>
      <c r="C58" s="54">
        <f aca="true" t="shared" si="2" ref="C58:C66">D58+E58+F58</f>
        <v>0</v>
      </c>
      <c r="D58" s="54"/>
      <c r="E58" s="54"/>
      <c r="F58" s="54"/>
    </row>
    <row r="59" spans="1:6" ht="15.75">
      <c r="A59" s="108" t="s">
        <v>195</v>
      </c>
      <c r="B59" s="93">
        <v>4012</v>
      </c>
      <c r="C59" s="54">
        <f t="shared" si="2"/>
        <v>0</v>
      </c>
      <c r="D59" s="54"/>
      <c r="E59" s="54"/>
      <c r="F59" s="54"/>
    </row>
    <row r="60" spans="1:6" ht="15.75">
      <c r="A60" s="107" t="s">
        <v>196</v>
      </c>
      <c r="B60" s="93">
        <v>4013</v>
      </c>
      <c r="C60" s="54">
        <f t="shared" si="2"/>
        <v>0</v>
      </c>
      <c r="D60" s="54"/>
      <c r="E60" s="54"/>
      <c r="F60" s="54"/>
    </row>
    <row r="61" spans="1:6" ht="15.75">
      <c r="A61" s="54" t="s">
        <v>197</v>
      </c>
      <c r="B61" s="93">
        <v>4020</v>
      </c>
      <c r="C61" s="54">
        <f t="shared" si="2"/>
        <v>0</v>
      </c>
      <c r="D61" s="54"/>
      <c r="E61" s="54"/>
      <c r="F61" s="54"/>
    </row>
    <row r="62" spans="1:6" ht="31.5">
      <c r="A62" s="106" t="s">
        <v>198</v>
      </c>
      <c r="B62" s="93">
        <v>4030</v>
      </c>
      <c r="C62" s="54">
        <f t="shared" si="2"/>
        <v>0</v>
      </c>
      <c r="D62" s="54"/>
      <c r="E62" s="54"/>
      <c r="F62" s="54"/>
    </row>
    <row r="63" spans="1:6" ht="15.75">
      <c r="A63" s="107" t="s">
        <v>194</v>
      </c>
      <c r="B63" s="93">
        <v>4031</v>
      </c>
      <c r="C63" s="54">
        <f t="shared" si="2"/>
        <v>0</v>
      </c>
      <c r="D63" s="54"/>
      <c r="E63" s="54"/>
      <c r="F63" s="54"/>
    </row>
    <row r="64" spans="1:6" ht="15.75">
      <c r="A64" s="108" t="s">
        <v>195</v>
      </c>
      <c r="B64" s="101">
        <v>4032</v>
      </c>
      <c r="C64" s="54">
        <f t="shared" si="2"/>
        <v>0</v>
      </c>
      <c r="D64" s="54"/>
      <c r="E64" s="54"/>
      <c r="F64" s="54"/>
    </row>
    <row r="65" spans="1:6" ht="15.75">
      <c r="A65" s="107" t="s">
        <v>196</v>
      </c>
      <c r="B65" s="101">
        <v>4033</v>
      </c>
      <c r="C65" s="54">
        <f t="shared" si="2"/>
        <v>0</v>
      </c>
      <c r="D65" s="54"/>
      <c r="E65" s="54"/>
      <c r="F65" s="54"/>
    </row>
    <row r="66" spans="1:6" ht="15.75">
      <c r="A66" s="54" t="s">
        <v>199</v>
      </c>
      <c r="B66" s="93">
        <v>4040</v>
      </c>
      <c r="C66" s="54">
        <f t="shared" si="2"/>
        <v>0</v>
      </c>
      <c r="D66" s="54"/>
      <c r="E66" s="54"/>
      <c r="F66" s="54"/>
    </row>
    <row r="67" spans="1:6" ht="15.75">
      <c r="A67" s="232" t="s">
        <v>201</v>
      </c>
      <c r="B67" s="232"/>
      <c r="C67" s="232"/>
      <c r="D67" s="232"/>
      <c r="E67" s="232"/>
      <c r="F67" s="232"/>
    </row>
    <row r="68" spans="1:6" ht="15.75">
      <c r="A68" s="106" t="s">
        <v>202</v>
      </c>
      <c r="B68" s="101">
        <v>5010</v>
      </c>
      <c r="C68" s="54">
        <f>D68+E68+F68</f>
        <v>1.03</v>
      </c>
      <c r="D68" s="54">
        <v>1.03</v>
      </c>
      <c r="E68" s="54"/>
      <c r="F68" s="54"/>
    </row>
    <row r="69" spans="1:6" ht="31.5">
      <c r="A69" s="106" t="s">
        <v>205</v>
      </c>
      <c r="B69" s="101">
        <v>5020</v>
      </c>
      <c r="C69" s="54">
        <f>D69+E69+F69</f>
        <v>0.64</v>
      </c>
      <c r="D69" s="54">
        <v>0.64</v>
      </c>
      <c r="E69" s="54"/>
      <c r="F69" s="54"/>
    </row>
    <row r="70" spans="1:6" ht="63">
      <c r="A70" s="106" t="s">
        <v>203</v>
      </c>
      <c r="B70" s="101">
        <v>5030</v>
      </c>
      <c r="C70" s="54">
        <f>D70+E70+F70</f>
        <v>4.3</v>
      </c>
      <c r="D70" s="54">
        <v>4.3</v>
      </c>
      <c r="E70" s="54"/>
      <c r="F70" s="54"/>
    </row>
    <row r="71" spans="1:6" ht="15.75">
      <c r="A71" s="106" t="s">
        <v>204</v>
      </c>
      <c r="B71" s="101">
        <v>5040</v>
      </c>
      <c r="C71" s="54">
        <f>D71+E71+F71</f>
        <v>0.23</v>
      </c>
      <c r="D71" s="54">
        <v>0.23</v>
      </c>
      <c r="E71" s="54"/>
      <c r="F71" s="54"/>
    </row>
    <row r="72" spans="1:6" ht="15.75">
      <c r="A72" s="232" t="s">
        <v>206</v>
      </c>
      <c r="B72" s="232"/>
      <c r="C72" s="232"/>
      <c r="D72" s="232"/>
      <c r="E72" s="232"/>
      <c r="F72" s="232"/>
    </row>
    <row r="73" spans="1:6" ht="15.75">
      <c r="A73" s="54" t="s">
        <v>207</v>
      </c>
      <c r="B73" s="101">
        <v>6010</v>
      </c>
      <c r="C73" s="54">
        <f>D73+E73+F73</f>
        <v>34007.2</v>
      </c>
      <c r="D73" s="147">
        <v>33717.2</v>
      </c>
      <c r="E73" s="54">
        <v>290</v>
      </c>
      <c r="F73" s="54"/>
    </row>
    <row r="74" spans="1:6" ht="15.75">
      <c r="A74" s="54" t="s">
        <v>208</v>
      </c>
      <c r="B74" s="101">
        <v>6020</v>
      </c>
      <c r="C74" s="54">
        <f>D74+E74+F74</f>
        <v>888.2</v>
      </c>
      <c r="D74" s="147">
        <v>852.7</v>
      </c>
      <c r="E74" s="54">
        <v>35.5</v>
      </c>
      <c r="F74" s="54"/>
    </row>
    <row r="75" spans="1:6" ht="15.75">
      <c r="A75" s="54" t="s">
        <v>209</v>
      </c>
      <c r="B75" s="101">
        <v>6030</v>
      </c>
      <c r="C75" s="54">
        <f>D75+E75+F75</f>
        <v>34895.399999999994</v>
      </c>
      <c r="D75" s="147">
        <f>D73+D74</f>
        <v>34569.899999999994</v>
      </c>
      <c r="E75" s="54">
        <f>E73+E74</f>
        <v>325.5</v>
      </c>
      <c r="F75" s="54"/>
    </row>
    <row r="76" spans="1:6" ht="15.75">
      <c r="A76" s="54" t="s">
        <v>210</v>
      </c>
      <c r="B76" s="101">
        <v>6040</v>
      </c>
      <c r="C76" s="54">
        <f>D76+E76+F76</f>
        <v>0</v>
      </c>
      <c r="D76" s="147">
        <v>0</v>
      </c>
      <c r="E76" s="54"/>
      <c r="F76" s="54"/>
    </row>
    <row r="77" spans="1:6" ht="15.75">
      <c r="A77" s="54" t="s">
        <v>211</v>
      </c>
      <c r="B77" s="101">
        <v>6050</v>
      </c>
      <c r="C77" s="54">
        <f>D77+E77+F77</f>
        <v>0</v>
      </c>
      <c r="D77" s="147">
        <v>0</v>
      </c>
      <c r="E77" s="54"/>
      <c r="F77" s="54"/>
    </row>
    <row r="78" spans="1:6" ht="15.75">
      <c r="A78" s="232" t="s">
        <v>212</v>
      </c>
      <c r="B78" s="232"/>
      <c r="C78" s="232"/>
      <c r="D78" s="232"/>
      <c r="E78" s="232"/>
      <c r="F78" s="232"/>
    </row>
    <row r="79" spans="1:6" ht="78.75">
      <c r="A79" s="109" t="s">
        <v>213</v>
      </c>
      <c r="B79" s="110">
        <v>7010</v>
      </c>
      <c r="C79" s="55">
        <f>D79+E79+F79</f>
        <v>386</v>
      </c>
      <c r="D79" s="54">
        <f>D80+D81+D82+D83+D84+D85</f>
        <v>379.25</v>
      </c>
      <c r="E79" s="54">
        <f>E80+E81+E82+E83+E84+E85</f>
        <v>6.75</v>
      </c>
      <c r="F79" s="54"/>
    </row>
    <row r="80" spans="1:6" ht="15.75">
      <c r="A80" s="111" t="s">
        <v>214</v>
      </c>
      <c r="B80" s="110">
        <v>7011</v>
      </c>
      <c r="C80" s="54">
        <f aca="true" t="shared" si="3" ref="C80:C106">D80+E80+F80</f>
        <v>1</v>
      </c>
      <c r="D80" s="54">
        <v>1</v>
      </c>
      <c r="E80" s="54"/>
      <c r="F80" s="54"/>
    </row>
    <row r="81" spans="1:6" ht="15.75">
      <c r="A81" s="111" t="s">
        <v>215</v>
      </c>
      <c r="B81" s="101">
        <v>7012</v>
      </c>
      <c r="C81" s="54">
        <f t="shared" si="3"/>
        <v>75.5</v>
      </c>
      <c r="D81" s="54">
        <v>72.75</v>
      </c>
      <c r="E81" s="54">
        <v>2.75</v>
      </c>
      <c r="F81" s="54"/>
    </row>
    <row r="82" spans="1:6" ht="31.5">
      <c r="A82" s="111" t="s">
        <v>216</v>
      </c>
      <c r="B82" s="101">
        <v>7013</v>
      </c>
      <c r="C82" s="55">
        <f t="shared" si="3"/>
        <v>4</v>
      </c>
      <c r="D82" s="54">
        <v>4</v>
      </c>
      <c r="E82" s="54">
        <v>0</v>
      </c>
      <c r="F82" s="54"/>
    </row>
    <row r="83" spans="1:6" ht="15.75">
      <c r="A83" s="111" t="s">
        <v>217</v>
      </c>
      <c r="B83" s="101">
        <v>7014</v>
      </c>
      <c r="C83" s="54">
        <f t="shared" si="3"/>
        <v>174.75</v>
      </c>
      <c r="D83" s="54">
        <v>172.25</v>
      </c>
      <c r="E83" s="54">
        <v>2.5</v>
      </c>
      <c r="F83" s="54"/>
    </row>
    <row r="84" spans="1:6" ht="15.75">
      <c r="A84" s="111" t="s">
        <v>218</v>
      </c>
      <c r="B84" s="101">
        <v>7015</v>
      </c>
      <c r="C84" s="54">
        <f t="shared" si="3"/>
        <v>69.25</v>
      </c>
      <c r="D84" s="54">
        <v>68.75</v>
      </c>
      <c r="E84" s="54">
        <v>0.5</v>
      </c>
      <c r="F84" s="54"/>
    </row>
    <row r="85" spans="1:6" ht="15.75">
      <c r="A85" s="111" t="s">
        <v>219</v>
      </c>
      <c r="B85" s="101">
        <v>7016</v>
      </c>
      <c r="C85" s="54">
        <f t="shared" si="3"/>
        <v>61.5</v>
      </c>
      <c r="D85" s="54">
        <v>60.5</v>
      </c>
      <c r="E85" s="54">
        <v>1</v>
      </c>
      <c r="F85" s="54"/>
    </row>
    <row r="86" spans="1:6" ht="15.75">
      <c r="A86" s="109" t="s">
        <v>220</v>
      </c>
      <c r="B86" s="101">
        <v>7020</v>
      </c>
      <c r="C86" s="54">
        <f t="shared" si="3"/>
        <v>25570.100000000002</v>
      </c>
      <c r="D86" s="54">
        <f>D87+D88+D89+D90+D91+D92</f>
        <v>25108.500000000004</v>
      </c>
      <c r="E86" s="54">
        <f>E87+E88+E89+E90+E91+E92</f>
        <v>461.59999999999997</v>
      </c>
      <c r="F86" s="54"/>
    </row>
    <row r="87" spans="1:6" ht="15.75">
      <c r="A87" s="111" t="s">
        <v>214</v>
      </c>
      <c r="B87" s="101">
        <v>7021</v>
      </c>
      <c r="C87" s="54">
        <f t="shared" si="3"/>
        <v>192.3</v>
      </c>
      <c r="D87" s="54">
        <v>192.3</v>
      </c>
      <c r="E87" s="54">
        <v>0</v>
      </c>
      <c r="F87" s="54"/>
    </row>
    <row r="88" spans="1:6" ht="15.75">
      <c r="A88" s="111" t="s">
        <v>215</v>
      </c>
      <c r="B88" s="101">
        <v>7022</v>
      </c>
      <c r="C88" s="54">
        <f t="shared" si="3"/>
        <v>6062.1</v>
      </c>
      <c r="D88" s="54">
        <v>5867.5</v>
      </c>
      <c r="E88" s="54">
        <v>194.6</v>
      </c>
      <c r="F88" s="54"/>
    </row>
    <row r="89" spans="1:6" ht="31.5">
      <c r="A89" s="111" t="s">
        <v>216</v>
      </c>
      <c r="B89" s="101">
        <v>7023</v>
      </c>
      <c r="C89" s="54">
        <f t="shared" si="3"/>
        <v>640.5</v>
      </c>
      <c r="D89" s="54">
        <v>640.5</v>
      </c>
      <c r="E89" s="54">
        <v>0</v>
      </c>
      <c r="F89" s="54"/>
    </row>
    <row r="90" spans="1:6" ht="15.75">
      <c r="A90" s="111" t="s">
        <v>217</v>
      </c>
      <c r="B90" s="101">
        <v>7024</v>
      </c>
      <c r="C90" s="54">
        <f t="shared" si="3"/>
        <v>11253.2</v>
      </c>
      <c r="D90" s="54">
        <v>11073.1</v>
      </c>
      <c r="E90" s="54">
        <v>180.1</v>
      </c>
      <c r="F90" s="54"/>
    </row>
    <row r="91" spans="1:6" ht="15.75">
      <c r="A91" s="111" t="s">
        <v>218</v>
      </c>
      <c r="B91" s="101">
        <v>7025</v>
      </c>
      <c r="C91" s="54">
        <f t="shared" si="3"/>
        <v>4182.799999999999</v>
      </c>
      <c r="D91" s="54">
        <v>4157.4</v>
      </c>
      <c r="E91" s="54">
        <v>25.4</v>
      </c>
      <c r="F91" s="54"/>
    </row>
    <row r="92" spans="1:6" ht="15.75">
      <c r="A92" s="111" t="s">
        <v>219</v>
      </c>
      <c r="B92" s="101">
        <v>7026</v>
      </c>
      <c r="C92" s="54">
        <f t="shared" si="3"/>
        <v>3239.2</v>
      </c>
      <c r="D92" s="54">
        <v>3177.7</v>
      </c>
      <c r="E92" s="54">
        <v>61.5</v>
      </c>
      <c r="F92" s="54"/>
    </row>
    <row r="93" spans="1:6" ht="31.5">
      <c r="A93" s="109" t="s">
        <v>221</v>
      </c>
      <c r="B93" s="101">
        <v>7030</v>
      </c>
      <c r="C93" s="55">
        <f>C86/C79/12</f>
        <v>5.5203151986183085</v>
      </c>
      <c r="D93" s="55">
        <f>D86/D79/12</f>
        <v>5.517139090309823</v>
      </c>
      <c r="E93" s="55">
        <f>E86/E79/12</f>
        <v>5.698765432098765</v>
      </c>
      <c r="F93" s="54"/>
    </row>
    <row r="94" spans="1:6" ht="15.75">
      <c r="A94" s="111" t="s">
        <v>214</v>
      </c>
      <c r="B94" s="101">
        <v>7031</v>
      </c>
      <c r="C94" s="55">
        <f aca="true" t="shared" si="4" ref="C94:D99">C87/C80/12</f>
        <v>16.025000000000002</v>
      </c>
      <c r="D94" s="55">
        <f t="shared" si="4"/>
        <v>16.025000000000002</v>
      </c>
      <c r="E94" s="55"/>
      <c r="F94" s="54"/>
    </row>
    <row r="95" spans="1:6" ht="15.75">
      <c r="A95" s="111" t="s">
        <v>215</v>
      </c>
      <c r="B95" s="101">
        <v>7032</v>
      </c>
      <c r="C95" s="55">
        <f t="shared" si="4"/>
        <v>6.691059602649006</v>
      </c>
      <c r="D95" s="55">
        <f t="shared" si="4"/>
        <v>6.721076746849943</v>
      </c>
      <c r="E95" s="55">
        <f>E88/E81/12</f>
        <v>5.896969696969697</v>
      </c>
      <c r="F95" s="54"/>
    </row>
    <row r="96" spans="1:6" ht="31.5">
      <c r="A96" s="111" t="s">
        <v>216</v>
      </c>
      <c r="B96" s="101">
        <v>7033</v>
      </c>
      <c r="C96" s="55">
        <f t="shared" si="4"/>
        <v>13.34375</v>
      </c>
      <c r="D96" s="55">
        <f t="shared" si="4"/>
        <v>13.34375</v>
      </c>
      <c r="E96" s="55"/>
      <c r="F96" s="54"/>
    </row>
    <row r="97" spans="1:6" ht="15.75">
      <c r="A97" s="111" t="s">
        <v>217</v>
      </c>
      <c r="B97" s="101">
        <v>7034</v>
      </c>
      <c r="C97" s="55">
        <f t="shared" si="4"/>
        <v>5.366332856461612</v>
      </c>
      <c r="D97" s="55">
        <f t="shared" si="4"/>
        <v>5.357087566521529</v>
      </c>
      <c r="E97" s="55">
        <f>E90/E83/12</f>
        <v>6.003333333333333</v>
      </c>
      <c r="F97" s="54"/>
    </row>
    <row r="98" spans="1:6" ht="15.75">
      <c r="A98" s="111" t="s">
        <v>218</v>
      </c>
      <c r="B98" s="101">
        <v>7035</v>
      </c>
      <c r="C98" s="55">
        <f t="shared" si="4"/>
        <v>5.033453670276774</v>
      </c>
      <c r="D98" s="55">
        <f t="shared" si="4"/>
        <v>5.039272727272727</v>
      </c>
      <c r="E98" s="55">
        <f>E91/E84/12</f>
        <v>4.233333333333333</v>
      </c>
      <c r="F98" s="54"/>
    </row>
    <row r="99" spans="1:6" ht="15.75">
      <c r="A99" s="111" t="s">
        <v>219</v>
      </c>
      <c r="B99" s="101">
        <v>7036</v>
      </c>
      <c r="C99" s="55">
        <f t="shared" si="4"/>
        <v>4.389159891598916</v>
      </c>
      <c r="D99" s="55">
        <f t="shared" si="4"/>
        <v>4.376997245179063</v>
      </c>
      <c r="E99" s="55">
        <f>E92/E85/12</f>
        <v>5.125</v>
      </c>
      <c r="F99" s="54"/>
    </row>
    <row r="100" spans="1:6" ht="31.5">
      <c r="A100" s="109" t="s">
        <v>222</v>
      </c>
      <c r="B100" s="101">
        <v>7040</v>
      </c>
      <c r="C100" s="54">
        <f t="shared" si="3"/>
        <v>0</v>
      </c>
      <c r="D100" s="54"/>
      <c r="E100" s="54"/>
      <c r="F100" s="54"/>
    </row>
    <row r="101" spans="1:6" ht="15.75">
      <c r="A101" s="111" t="s">
        <v>214</v>
      </c>
      <c r="B101" s="101">
        <v>7041</v>
      </c>
      <c r="C101" s="54">
        <f t="shared" si="3"/>
        <v>0</v>
      </c>
      <c r="D101" s="54"/>
      <c r="E101" s="54"/>
      <c r="F101" s="54"/>
    </row>
    <row r="102" spans="1:6" ht="15.75">
      <c r="A102" s="111" t="s">
        <v>215</v>
      </c>
      <c r="B102" s="101">
        <v>7042</v>
      </c>
      <c r="C102" s="54">
        <f t="shared" si="3"/>
        <v>0</v>
      </c>
      <c r="D102" s="54"/>
      <c r="E102" s="54"/>
      <c r="F102" s="54"/>
    </row>
    <row r="103" spans="1:6" ht="31.5">
      <c r="A103" s="111" t="s">
        <v>216</v>
      </c>
      <c r="B103" s="101">
        <v>7043</v>
      </c>
      <c r="C103" s="54">
        <f t="shared" si="3"/>
        <v>0</v>
      </c>
      <c r="D103" s="54"/>
      <c r="E103" s="54"/>
      <c r="F103" s="54"/>
    </row>
    <row r="104" spans="1:6" ht="15.75">
      <c r="A104" s="111" t="s">
        <v>217</v>
      </c>
      <c r="B104" s="101">
        <v>7044</v>
      </c>
      <c r="C104" s="54">
        <f t="shared" si="3"/>
        <v>0</v>
      </c>
      <c r="D104" s="54"/>
      <c r="E104" s="54"/>
      <c r="F104" s="54"/>
    </row>
    <row r="105" spans="1:6" ht="15.75">
      <c r="A105" s="111" t="s">
        <v>218</v>
      </c>
      <c r="B105" s="101">
        <v>7045</v>
      </c>
      <c r="C105" s="54">
        <f t="shared" si="3"/>
        <v>0</v>
      </c>
      <c r="D105" s="54"/>
      <c r="E105" s="54"/>
      <c r="F105" s="54"/>
    </row>
    <row r="106" spans="1:6" ht="15.75">
      <c r="A106" s="111" t="s">
        <v>219</v>
      </c>
      <c r="B106" s="101">
        <v>7046</v>
      </c>
      <c r="C106" s="54">
        <f t="shared" si="3"/>
        <v>0</v>
      </c>
      <c r="D106" s="54"/>
      <c r="E106" s="54"/>
      <c r="F106" s="54"/>
    </row>
  </sheetData>
  <sheetProtection/>
  <mergeCells count="14">
    <mergeCell ref="A40:F40"/>
    <mergeCell ref="A56:F56"/>
    <mergeCell ref="A67:F67"/>
    <mergeCell ref="A72:F72"/>
    <mergeCell ref="A78:F78"/>
    <mergeCell ref="A45:C45"/>
    <mergeCell ref="A1:C1"/>
    <mergeCell ref="A2:A4"/>
    <mergeCell ref="B2:B4"/>
    <mergeCell ref="C3:C4"/>
    <mergeCell ref="F2:F4"/>
    <mergeCell ref="A6:C6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K3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7" sqref="L17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2.140625" style="32" customWidth="1"/>
    <col min="4" max="4" width="12.57421875" style="0" customWidth="1"/>
    <col min="5" max="5" width="15.8515625" style="0" customWidth="1"/>
    <col min="6" max="6" width="12.28125" style="0" customWidth="1"/>
    <col min="7" max="7" width="11.8515625" style="0" customWidth="1"/>
    <col min="8" max="8" width="12.421875" style="32" customWidth="1"/>
    <col min="9" max="12" width="12.421875" style="0" customWidth="1"/>
    <col min="13" max="13" width="13.7109375" style="32" customWidth="1"/>
    <col min="14" max="17" width="13.7109375" style="0" customWidth="1"/>
    <col min="18" max="18" width="14.00390625" style="32" customWidth="1"/>
  </cols>
  <sheetData>
    <row r="1" spans="1:7" ht="16.5" thickBot="1">
      <c r="A1" s="202" t="s">
        <v>0</v>
      </c>
      <c r="B1" s="203"/>
      <c r="C1" s="203"/>
      <c r="D1" s="203"/>
      <c r="E1" s="203"/>
      <c r="F1" s="203"/>
      <c r="G1" s="204"/>
    </row>
    <row r="2" spans="1:22" ht="16.5" thickBot="1">
      <c r="A2" s="198" t="s">
        <v>1</v>
      </c>
      <c r="B2" s="198" t="s">
        <v>2</v>
      </c>
      <c r="C2" s="202" t="s">
        <v>277</v>
      </c>
      <c r="D2" s="203"/>
      <c r="E2" s="203"/>
      <c r="F2" s="203"/>
      <c r="G2" s="204"/>
      <c r="H2" s="202" t="s">
        <v>277</v>
      </c>
      <c r="I2" s="203"/>
      <c r="J2" s="203"/>
      <c r="K2" s="203"/>
      <c r="L2" s="204"/>
      <c r="M2" s="247" t="s">
        <v>277</v>
      </c>
      <c r="N2" s="248"/>
      <c r="O2" s="248"/>
      <c r="P2" s="248"/>
      <c r="Q2" s="249"/>
      <c r="R2" s="202" t="s">
        <v>277</v>
      </c>
      <c r="S2" s="203"/>
      <c r="T2" s="203"/>
      <c r="U2" s="203"/>
      <c r="V2" s="204"/>
    </row>
    <row r="3" spans="1:22" ht="16.5" thickBot="1">
      <c r="A3" s="208"/>
      <c r="B3" s="208"/>
      <c r="C3" s="244" t="s">
        <v>7</v>
      </c>
      <c r="D3" s="202" t="s">
        <v>8</v>
      </c>
      <c r="E3" s="203"/>
      <c r="F3" s="203"/>
      <c r="G3" s="204"/>
      <c r="H3" s="244" t="s">
        <v>182</v>
      </c>
      <c r="I3" s="202" t="s">
        <v>8</v>
      </c>
      <c r="J3" s="203"/>
      <c r="K3" s="203"/>
      <c r="L3" s="204"/>
      <c r="M3" s="250" t="s">
        <v>183</v>
      </c>
      <c r="N3" s="202" t="s">
        <v>8</v>
      </c>
      <c r="O3" s="203"/>
      <c r="P3" s="203"/>
      <c r="Q3" s="204"/>
      <c r="R3" s="244" t="s">
        <v>184</v>
      </c>
      <c r="S3" s="202" t="s">
        <v>8</v>
      </c>
      <c r="T3" s="203"/>
      <c r="U3" s="203"/>
      <c r="V3" s="204"/>
    </row>
    <row r="4" spans="1:22" ht="34.5" customHeight="1" thickBot="1">
      <c r="A4" s="199"/>
      <c r="B4" s="199"/>
      <c r="C4" s="246"/>
      <c r="D4" s="4" t="s">
        <v>9</v>
      </c>
      <c r="E4" s="4" t="s">
        <v>10</v>
      </c>
      <c r="F4" s="4" t="s">
        <v>11</v>
      </c>
      <c r="G4" s="4" t="s">
        <v>12</v>
      </c>
      <c r="H4" s="246"/>
      <c r="I4" s="4" t="s">
        <v>9</v>
      </c>
      <c r="J4" s="4" t="s">
        <v>10</v>
      </c>
      <c r="K4" s="4" t="s">
        <v>11</v>
      </c>
      <c r="L4" s="4" t="s">
        <v>12</v>
      </c>
      <c r="M4" s="251"/>
      <c r="N4" s="4" t="s">
        <v>9</v>
      </c>
      <c r="O4" s="4" t="s">
        <v>10</v>
      </c>
      <c r="P4" s="4" t="s">
        <v>11</v>
      </c>
      <c r="Q4" s="4" t="s">
        <v>12</v>
      </c>
      <c r="R4" s="245"/>
      <c r="S4" s="1" t="s">
        <v>9</v>
      </c>
      <c r="T4" s="1" t="s">
        <v>10</v>
      </c>
      <c r="U4" s="1" t="s">
        <v>11</v>
      </c>
      <c r="V4" s="1" t="s">
        <v>12</v>
      </c>
    </row>
    <row r="5" spans="1:22" ht="16.5" thickBot="1">
      <c r="A5" s="5">
        <v>1</v>
      </c>
      <c r="B5" s="6">
        <v>2</v>
      </c>
      <c r="C5" s="37">
        <v>6</v>
      </c>
      <c r="D5" s="6">
        <v>7</v>
      </c>
      <c r="E5" s="6">
        <v>8</v>
      </c>
      <c r="F5" s="6">
        <v>9</v>
      </c>
      <c r="G5" s="6">
        <v>10</v>
      </c>
      <c r="H5" s="36"/>
      <c r="I5" s="27"/>
      <c r="J5" s="27"/>
      <c r="K5" s="27"/>
      <c r="L5" s="27"/>
      <c r="M5" s="33"/>
      <c r="N5" s="26"/>
      <c r="O5" s="26"/>
      <c r="P5" s="26"/>
      <c r="Q5" s="26"/>
      <c r="R5" s="33"/>
      <c r="S5" s="26"/>
      <c r="T5" s="26"/>
      <c r="U5" s="26"/>
      <c r="V5" s="26"/>
    </row>
    <row r="6" spans="1:22" ht="16.5" thickBot="1">
      <c r="A6" s="205" t="s">
        <v>13</v>
      </c>
      <c r="B6" s="206"/>
      <c r="C6" s="206"/>
      <c r="D6" s="206"/>
      <c r="E6" s="206"/>
      <c r="F6" s="206"/>
      <c r="G6" s="207"/>
      <c r="H6" s="33"/>
      <c r="I6" s="26"/>
      <c r="J6" s="26"/>
      <c r="K6" s="26"/>
      <c r="L6" s="26"/>
      <c r="M6" s="33"/>
      <c r="N6" s="26"/>
      <c r="O6" s="26"/>
      <c r="P6" s="26"/>
      <c r="Q6" s="26"/>
      <c r="R6" s="33"/>
      <c r="S6" s="26"/>
      <c r="T6" s="26"/>
      <c r="U6" s="26"/>
      <c r="V6" s="26"/>
    </row>
    <row r="7" spans="1:22" ht="16.5" thickBot="1">
      <c r="A7" s="7" t="s">
        <v>14</v>
      </c>
      <c r="B7" s="8"/>
      <c r="C7" s="38"/>
      <c r="D7" s="8"/>
      <c r="E7" s="8"/>
      <c r="F7" s="8"/>
      <c r="G7" s="8"/>
      <c r="H7" s="36"/>
      <c r="I7" s="27"/>
      <c r="J7" s="27"/>
      <c r="K7" s="27"/>
      <c r="L7" s="27"/>
      <c r="M7" s="33"/>
      <c r="N7" s="26"/>
      <c r="O7" s="26"/>
      <c r="P7" s="26"/>
      <c r="Q7" s="26"/>
      <c r="R7" s="33"/>
      <c r="S7" s="26"/>
      <c r="T7" s="26"/>
      <c r="U7" s="26"/>
      <c r="V7" s="26"/>
    </row>
    <row r="8" spans="1:22" ht="34.5" customHeight="1" thickBot="1">
      <c r="A8" s="9" t="s">
        <v>224</v>
      </c>
      <c r="B8" s="10">
        <v>1010</v>
      </c>
      <c r="C8" s="39">
        <f>D8+E8+F8+G8</f>
        <v>76920.7</v>
      </c>
      <c r="D8" s="39">
        <f>I8+N8+S8</f>
        <v>22481.2</v>
      </c>
      <c r="E8" s="39">
        <f>J8+O8+T8</f>
        <v>18156.100000000002</v>
      </c>
      <c r="F8" s="39">
        <f>K8+P8+U8</f>
        <v>18155</v>
      </c>
      <c r="G8" s="39">
        <f>L8+Q8+V8</f>
        <v>18128.399999999998</v>
      </c>
      <c r="H8" s="35">
        <f>I8+J8+K8+L8</f>
        <v>75357.1</v>
      </c>
      <c r="I8" s="35">
        <f>I9+I10+I11+I12</f>
        <v>22096.4</v>
      </c>
      <c r="J8" s="35">
        <f>J9+J10+J11+J12</f>
        <v>17753.9</v>
      </c>
      <c r="K8" s="35">
        <f>K9+K10+K11+K12</f>
        <v>17753.7</v>
      </c>
      <c r="L8" s="35">
        <f>L9+L10+L11+L12</f>
        <v>17753.1</v>
      </c>
      <c r="M8" s="35">
        <f>N8+O8+P8+Q8</f>
        <v>1563.6</v>
      </c>
      <c r="N8" s="35">
        <f>N9+N10+N11+N12</f>
        <v>384.8</v>
      </c>
      <c r="O8" s="35">
        <f>O9+O10+O11+O12</f>
        <v>402.2</v>
      </c>
      <c r="P8" s="35">
        <f>P9+P10+P11+P12</f>
        <v>401.3</v>
      </c>
      <c r="Q8" s="35">
        <f>Q9+Q10+Q11+Q12</f>
        <v>375.3</v>
      </c>
      <c r="R8" s="34">
        <f>S8+T8+U8+V8</f>
        <v>0</v>
      </c>
      <c r="S8" s="34">
        <f>S9+S10+S11+S12</f>
        <v>0</v>
      </c>
      <c r="T8" s="34">
        <f>T9+T10+T11+T12</f>
        <v>0</v>
      </c>
      <c r="U8" s="34">
        <f>U9+U10+U11+U12</f>
        <v>0</v>
      </c>
      <c r="V8" s="34">
        <f>V9+V10+V11+V12</f>
        <v>0</v>
      </c>
    </row>
    <row r="9" spans="1:22" ht="34.5" customHeight="1" thickBot="1">
      <c r="A9" s="12" t="s">
        <v>23</v>
      </c>
      <c r="B9" s="10">
        <v>1011</v>
      </c>
      <c r="C9" s="39">
        <f aca="true" t="shared" si="0" ref="C9:C40">D9+E9+F9+G9</f>
        <v>75357.1</v>
      </c>
      <c r="D9" s="25">
        <f>I9+N9+S9</f>
        <v>22096.4</v>
      </c>
      <c r="E9" s="25">
        <f>J9+O9+T9</f>
        <v>17753.9</v>
      </c>
      <c r="F9" s="25">
        <f aca="true" t="shared" si="1" ref="F9:F40">K9+P9+U9</f>
        <v>17753.7</v>
      </c>
      <c r="G9" s="25">
        <f aca="true" t="shared" si="2" ref="G9:G40">L9+Q9+V9</f>
        <v>17753.1</v>
      </c>
      <c r="H9" s="63">
        <f>I9+J9+K9+L9</f>
        <v>75357.1</v>
      </c>
      <c r="I9" s="27">
        <v>22096.4</v>
      </c>
      <c r="J9" s="176">
        <v>17753.9</v>
      </c>
      <c r="K9" s="176">
        <v>17753.7</v>
      </c>
      <c r="L9" s="84">
        <v>17753.1</v>
      </c>
      <c r="M9" s="35">
        <f aca="true" t="shared" si="3" ref="M9:M40">N9+O9+P9+Q9</f>
        <v>0</v>
      </c>
      <c r="N9" s="26"/>
      <c r="O9" s="26"/>
      <c r="P9" s="26"/>
      <c r="Q9" s="26"/>
      <c r="R9" s="34">
        <f aca="true" t="shared" si="4" ref="R9:R40">S9+T9+U9+V9</f>
        <v>0</v>
      </c>
      <c r="S9" s="26"/>
      <c r="T9" s="26"/>
      <c r="U9" s="26"/>
      <c r="V9" s="26"/>
    </row>
    <row r="10" spans="1:22" ht="34.5" customHeight="1" thickBot="1">
      <c r="A10" s="12" t="s">
        <v>29</v>
      </c>
      <c r="B10" s="10">
        <v>1012</v>
      </c>
      <c r="C10" s="39">
        <f t="shared" si="0"/>
        <v>1563.6</v>
      </c>
      <c r="D10" s="25">
        <f aca="true" t="shared" si="5" ref="D10:D40">I10+N10+S10</f>
        <v>384.8</v>
      </c>
      <c r="E10" s="25">
        <f aca="true" t="shared" si="6" ref="E10:E40">J10+O10+T10</f>
        <v>402.2</v>
      </c>
      <c r="F10" s="25">
        <f t="shared" si="1"/>
        <v>401.3</v>
      </c>
      <c r="G10" s="25">
        <f t="shared" si="2"/>
        <v>375.3</v>
      </c>
      <c r="H10" s="35">
        <f aca="true" t="shared" si="7" ref="H10:H40">I10+J10+K10+L10</f>
        <v>0</v>
      </c>
      <c r="I10" s="27"/>
      <c r="J10" s="27"/>
      <c r="K10" s="27"/>
      <c r="L10" s="27"/>
      <c r="M10" s="35">
        <f t="shared" si="3"/>
        <v>1563.6</v>
      </c>
      <c r="N10" s="26">
        <v>384.8</v>
      </c>
      <c r="O10" s="26">
        <v>402.2</v>
      </c>
      <c r="P10" s="26">
        <v>401.3</v>
      </c>
      <c r="Q10" s="26">
        <v>375.3</v>
      </c>
      <c r="R10" s="34">
        <f t="shared" si="4"/>
        <v>0</v>
      </c>
      <c r="S10" s="26"/>
      <c r="T10" s="26"/>
      <c r="U10" s="26"/>
      <c r="V10" s="26"/>
    </row>
    <row r="11" spans="1:22" ht="34.5" customHeight="1" thickBot="1">
      <c r="A11" s="12" t="s">
        <v>181</v>
      </c>
      <c r="B11" s="10">
        <v>1013</v>
      </c>
      <c r="C11" s="39">
        <f t="shared" si="0"/>
        <v>0</v>
      </c>
      <c r="D11" s="25">
        <f t="shared" si="5"/>
        <v>0</v>
      </c>
      <c r="E11" s="25">
        <f t="shared" si="6"/>
        <v>0</v>
      </c>
      <c r="F11" s="25">
        <f t="shared" si="1"/>
        <v>0</v>
      </c>
      <c r="G11" s="25">
        <f t="shared" si="2"/>
        <v>0</v>
      </c>
      <c r="H11" s="35">
        <f t="shared" si="7"/>
        <v>0</v>
      </c>
      <c r="I11" s="27"/>
      <c r="J11" s="27"/>
      <c r="K11" s="27"/>
      <c r="L11" s="27"/>
      <c r="M11" s="35">
        <f t="shared" si="3"/>
        <v>0</v>
      </c>
      <c r="N11" s="26"/>
      <c r="O11" s="26"/>
      <c r="P11" s="26"/>
      <c r="Q11" s="26"/>
      <c r="R11" s="34">
        <f t="shared" si="4"/>
        <v>0</v>
      </c>
      <c r="S11" s="26"/>
      <c r="T11" s="26"/>
      <c r="U11" s="26"/>
      <c r="V11" s="26"/>
    </row>
    <row r="12" spans="1:22" ht="34.5" customHeight="1" thickBot="1">
      <c r="A12" s="12" t="s">
        <v>186</v>
      </c>
      <c r="B12" s="10">
        <v>1014</v>
      </c>
      <c r="C12" s="39">
        <f t="shared" si="0"/>
        <v>0</v>
      </c>
      <c r="D12" s="25">
        <f t="shared" si="5"/>
        <v>0</v>
      </c>
      <c r="E12" s="25">
        <f t="shared" si="6"/>
        <v>0</v>
      </c>
      <c r="F12" s="25">
        <f t="shared" si="1"/>
        <v>0</v>
      </c>
      <c r="G12" s="25">
        <f t="shared" si="2"/>
        <v>0</v>
      </c>
      <c r="H12" s="35">
        <f t="shared" si="7"/>
        <v>0</v>
      </c>
      <c r="J12" s="26"/>
      <c r="K12" s="153"/>
      <c r="L12" s="26"/>
      <c r="M12" s="34">
        <f t="shared" si="3"/>
        <v>0</v>
      </c>
      <c r="N12" s="26"/>
      <c r="O12" s="26"/>
      <c r="P12" s="26"/>
      <c r="Q12" s="26"/>
      <c r="R12" s="34">
        <f t="shared" si="4"/>
        <v>0</v>
      </c>
      <c r="S12" s="26"/>
      <c r="T12" s="26"/>
      <c r="U12" s="26"/>
      <c r="V12" s="26"/>
    </row>
    <row r="13" spans="1:22" ht="34.5" customHeight="1" thickBot="1">
      <c r="A13" s="9" t="s">
        <v>266</v>
      </c>
      <c r="B13" s="10">
        <v>1020</v>
      </c>
      <c r="C13" s="39">
        <f>D13+E13+F13+G13</f>
        <v>5446.7</v>
      </c>
      <c r="D13" s="39">
        <f>I13+N13+S13</f>
        <v>1565</v>
      </c>
      <c r="E13" s="39">
        <f t="shared" si="6"/>
        <v>649.7</v>
      </c>
      <c r="F13" s="39">
        <f t="shared" si="1"/>
        <v>1191.6</v>
      </c>
      <c r="G13" s="39">
        <f t="shared" si="2"/>
        <v>2040.4</v>
      </c>
      <c r="H13" s="35">
        <f>I13+J13+K13+L13</f>
        <v>5446.7</v>
      </c>
      <c r="I13" s="35">
        <f>I14</f>
        <v>1565</v>
      </c>
      <c r="J13" s="35">
        <f>J14</f>
        <v>649.7</v>
      </c>
      <c r="K13" s="35">
        <f>K14</f>
        <v>1191.6</v>
      </c>
      <c r="L13" s="35">
        <f>L14</f>
        <v>2040.4</v>
      </c>
      <c r="M13" s="35">
        <f t="shared" si="3"/>
        <v>0</v>
      </c>
      <c r="N13" s="36">
        <f>N14+N15</f>
        <v>0</v>
      </c>
      <c r="O13" s="36">
        <f>O14+O15</f>
        <v>0</v>
      </c>
      <c r="P13" s="36">
        <f>P14+P15</f>
        <v>0</v>
      </c>
      <c r="Q13" s="36">
        <f>Q14+Q15</f>
        <v>0</v>
      </c>
      <c r="R13" s="34">
        <f t="shared" si="4"/>
        <v>0</v>
      </c>
      <c r="S13" s="33">
        <f>S14+S15</f>
        <v>0</v>
      </c>
      <c r="T13" s="33">
        <f>T14+T15</f>
        <v>0</v>
      </c>
      <c r="U13" s="33">
        <f>U14+U15</f>
        <v>0</v>
      </c>
      <c r="V13" s="33">
        <f>V14+V15</f>
        <v>0</v>
      </c>
    </row>
    <row r="14" spans="1:22" ht="51" customHeight="1" thickBot="1">
      <c r="A14" s="12" t="s">
        <v>278</v>
      </c>
      <c r="B14" s="10">
        <v>1021</v>
      </c>
      <c r="C14" s="39">
        <f t="shared" si="0"/>
        <v>5446.7</v>
      </c>
      <c r="D14" s="25">
        <f>I14+N14+S14</f>
        <v>1565</v>
      </c>
      <c r="E14" s="25">
        <f t="shared" si="6"/>
        <v>649.7</v>
      </c>
      <c r="F14" s="25">
        <f t="shared" si="1"/>
        <v>1191.6</v>
      </c>
      <c r="G14" s="25">
        <f t="shared" si="2"/>
        <v>2040.4</v>
      </c>
      <c r="H14" s="182">
        <f t="shared" si="7"/>
        <v>5446.7</v>
      </c>
      <c r="I14" s="176">
        <v>1565</v>
      </c>
      <c r="J14" s="176">
        <v>649.7</v>
      </c>
      <c r="K14" s="64">
        <v>1191.6</v>
      </c>
      <c r="L14" s="27">
        <v>2040.4</v>
      </c>
      <c r="M14" s="35">
        <f t="shared" si="3"/>
        <v>0</v>
      </c>
      <c r="N14" s="26"/>
      <c r="O14" s="26"/>
      <c r="P14" s="26"/>
      <c r="Q14" s="26"/>
      <c r="R14" s="34">
        <f t="shared" si="4"/>
        <v>0</v>
      </c>
      <c r="S14" s="26"/>
      <c r="T14" s="26"/>
      <c r="U14" s="26"/>
      <c r="V14" s="26"/>
    </row>
    <row r="15" spans="1:22" ht="51" customHeight="1" thickBot="1">
      <c r="A15" s="12" t="s">
        <v>185</v>
      </c>
      <c r="B15" s="10">
        <v>1022</v>
      </c>
      <c r="C15" s="39">
        <f t="shared" si="0"/>
        <v>4846.2</v>
      </c>
      <c r="D15" s="25">
        <f>I15+N15+S15</f>
        <v>1411.1</v>
      </c>
      <c r="E15" s="25">
        <f t="shared" si="6"/>
        <v>419.2</v>
      </c>
      <c r="F15" s="25">
        <f t="shared" si="1"/>
        <v>1059.2</v>
      </c>
      <c r="G15" s="25">
        <f t="shared" si="2"/>
        <v>1956.7</v>
      </c>
      <c r="H15" s="35">
        <f t="shared" si="7"/>
        <v>4846.2</v>
      </c>
      <c r="I15" s="150">
        <v>1411.1</v>
      </c>
      <c r="J15" s="150">
        <v>419.2</v>
      </c>
      <c r="K15" s="183">
        <v>1059.2</v>
      </c>
      <c r="L15" s="183">
        <v>1956.7</v>
      </c>
      <c r="M15" s="35">
        <f t="shared" si="3"/>
        <v>0</v>
      </c>
      <c r="N15" s="26"/>
      <c r="O15" s="26"/>
      <c r="P15" s="26"/>
      <c r="Q15" s="26"/>
      <c r="R15" s="34">
        <f t="shared" si="4"/>
        <v>0</v>
      </c>
      <c r="S15" s="26"/>
      <c r="T15" s="26"/>
      <c r="U15" s="26"/>
      <c r="V15" s="26"/>
    </row>
    <row r="16" spans="1:22" ht="34.5" customHeight="1" thickBot="1">
      <c r="A16" s="9" t="s">
        <v>60</v>
      </c>
      <c r="B16" s="10">
        <v>1030</v>
      </c>
      <c r="C16" s="39">
        <f>D16+E16+F16+G16</f>
        <v>20811.699999999997</v>
      </c>
      <c r="D16" s="39">
        <f>I16+N16+S16</f>
        <v>19131.5</v>
      </c>
      <c r="E16" s="39">
        <f t="shared" si="6"/>
        <v>560.1</v>
      </c>
      <c r="F16" s="39">
        <f>K16+P16+U16</f>
        <v>560.1</v>
      </c>
      <c r="G16" s="39">
        <f t="shared" si="2"/>
        <v>560</v>
      </c>
      <c r="H16" s="35">
        <f t="shared" si="7"/>
        <v>6020.4</v>
      </c>
      <c r="I16" s="33">
        <f>I17+I19+I18+I20</f>
        <v>6020.4</v>
      </c>
      <c r="J16" s="33">
        <f>J17+J19+J18+J20</f>
        <v>0</v>
      </c>
      <c r="K16" s="33">
        <f>K17+K19+K18+K20</f>
        <v>0</v>
      </c>
      <c r="L16" s="33">
        <f>L17+L19+L18+L20</f>
        <v>0</v>
      </c>
      <c r="M16" s="35">
        <f t="shared" si="3"/>
        <v>60.3</v>
      </c>
      <c r="N16" s="43">
        <f>N17+N19+N18</f>
        <v>15.1</v>
      </c>
      <c r="O16" s="43">
        <f>O17+O19+O18</f>
        <v>15.1</v>
      </c>
      <c r="P16" s="43">
        <f>P17+P19+P18</f>
        <v>15.1</v>
      </c>
      <c r="Q16" s="43">
        <f>Q17+Q19+Q18</f>
        <v>15</v>
      </c>
      <c r="R16" s="34">
        <f t="shared" si="4"/>
        <v>14731</v>
      </c>
      <c r="S16" s="43">
        <f>S17+S19+S18</f>
        <v>13096</v>
      </c>
      <c r="T16" s="43">
        <f>T17+T19+T18</f>
        <v>545</v>
      </c>
      <c r="U16" s="43">
        <f>U17+U19+U18</f>
        <v>545</v>
      </c>
      <c r="V16" s="43">
        <f>V17+V19+V18</f>
        <v>545</v>
      </c>
    </row>
    <row r="17" spans="1:22" ht="48" customHeight="1" thickBot="1">
      <c r="A17" s="12" t="s">
        <v>274</v>
      </c>
      <c r="B17" s="10">
        <v>1031</v>
      </c>
      <c r="C17" s="39">
        <f t="shared" si="0"/>
        <v>60.3</v>
      </c>
      <c r="D17" s="25">
        <f t="shared" si="5"/>
        <v>15.1</v>
      </c>
      <c r="E17" s="25">
        <f t="shared" si="6"/>
        <v>15.1</v>
      </c>
      <c r="F17" s="25">
        <f t="shared" si="1"/>
        <v>15.1</v>
      </c>
      <c r="G17" s="25">
        <f t="shared" si="2"/>
        <v>15</v>
      </c>
      <c r="H17" s="35">
        <f t="shared" si="7"/>
        <v>0</v>
      </c>
      <c r="I17" s="27"/>
      <c r="J17" s="27"/>
      <c r="K17" s="27"/>
      <c r="L17" s="181"/>
      <c r="M17" s="35">
        <f t="shared" si="3"/>
        <v>60.3</v>
      </c>
      <c r="N17" s="26">
        <v>15.1</v>
      </c>
      <c r="O17" s="26">
        <v>15.1</v>
      </c>
      <c r="P17" s="26">
        <v>15.1</v>
      </c>
      <c r="Q17" s="153">
        <v>15</v>
      </c>
      <c r="R17" s="34">
        <f t="shared" si="4"/>
        <v>0</v>
      </c>
      <c r="S17" s="26"/>
      <c r="T17" s="26"/>
      <c r="U17" s="26"/>
      <c r="V17" s="26"/>
    </row>
    <row r="18" spans="1:22" ht="34.5" customHeight="1" thickBot="1">
      <c r="A18" s="12" t="s">
        <v>282</v>
      </c>
      <c r="B18" s="10">
        <v>1032</v>
      </c>
      <c r="C18" s="39">
        <f t="shared" si="0"/>
        <v>6020.4</v>
      </c>
      <c r="D18" s="25">
        <f>I18+N18+S18</f>
        <v>6020.4</v>
      </c>
      <c r="E18" s="25">
        <f>J18+O18+T18</f>
        <v>0</v>
      </c>
      <c r="F18" s="25">
        <f>K18+P18+U18</f>
        <v>0</v>
      </c>
      <c r="G18" s="25">
        <f>L18+Q18+V18</f>
        <v>0</v>
      </c>
      <c r="H18" s="35">
        <f t="shared" si="7"/>
        <v>6020.4</v>
      </c>
      <c r="I18" s="26">
        <v>6020.4</v>
      </c>
      <c r="J18" s="26"/>
      <c r="K18" s="26"/>
      <c r="L18" s="26"/>
      <c r="M18" s="35">
        <f t="shared" si="3"/>
        <v>0</v>
      </c>
      <c r="N18" s="26"/>
      <c r="O18" s="26"/>
      <c r="P18" s="26"/>
      <c r="Q18" s="26"/>
      <c r="R18" s="33"/>
      <c r="S18" s="26"/>
      <c r="T18" s="26"/>
      <c r="U18" s="26"/>
      <c r="V18" s="26"/>
    </row>
    <row r="19" spans="1:22" ht="94.5" customHeight="1" thickBot="1">
      <c r="A19" s="12" t="s">
        <v>176</v>
      </c>
      <c r="B19" s="10">
        <v>1033</v>
      </c>
      <c r="C19" s="39">
        <f t="shared" si="0"/>
        <v>14731</v>
      </c>
      <c r="D19" s="25">
        <f t="shared" si="5"/>
        <v>13096</v>
      </c>
      <c r="E19" s="25">
        <f t="shared" si="6"/>
        <v>545</v>
      </c>
      <c r="F19" s="25">
        <f t="shared" si="1"/>
        <v>545</v>
      </c>
      <c r="G19" s="25">
        <f t="shared" si="2"/>
        <v>545</v>
      </c>
      <c r="H19" s="35">
        <f t="shared" si="7"/>
        <v>0</v>
      </c>
      <c r="I19" s="27"/>
      <c r="J19" s="27"/>
      <c r="K19" s="27"/>
      <c r="L19" s="27"/>
      <c r="M19" s="35">
        <f t="shared" si="3"/>
        <v>0</v>
      </c>
      <c r="N19" s="26"/>
      <c r="O19" s="26"/>
      <c r="P19" s="26"/>
      <c r="Q19" s="26"/>
      <c r="R19" s="34">
        <f t="shared" si="4"/>
        <v>14731</v>
      </c>
      <c r="S19" s="153">
        <v>13096</v>
      </c>
      <c r="T19" s="26">
        <v>545</v>
      </c>
      <c r="U19" s="26">
        <v>545</v>
      </c>
      <c r="V19" s="26">
        <v>545</v>
      </c>
    </row>
    <row r="20" spans="1:22" ht="46.5" customHeight="1" thickBot="1">
      <c r="A20" s="179" t="s">
        <v>275</v>
      </c>
      <c r="B20" s="10">
        <v>1034</v>
      </c>
      <c r="C20" s="39">
        <f>D20+E20+F20+G20</f>
        <v>0</v>
      </c>
      <c r="D20" s="25">
        <f>I20+N20+S20</f>
        <v>0</v>
      </c>
      <c r="E20" s="25">
        <f>J20+O20+T20</f>
        <v>0</v>
      </c>
      <c r="F20" s="25">
        <f>K20+P20+U20</f>
        <v>0</v>
      </c>
      <c r="G20" s="25">
        <f>L20+Q20+V20</f>
        <v>0</v>
      </c>
      <c r="H20" s="35">
        <f t="shared" si="7"/>
        <v>0</v>
      </c>
      <c r="I20" s="27"/>
      <c r="J20" s="27"/>
      <c r="K20" s="27"/>
      <c r="L20" s="27"/>
      <c r="M20" s="35"/>
      <c r="N20" s="27"/>
      <c r="O20" s="27"/>
      <c r="P20" s="27"/>
      <c r="Q20" s="27"/>
      <c r="R20" s="34"/>
      <c r="S20" s="26"/>
      <c r="T20" s="26"/>
      <c r="U20" s="26"/>
      <c r="V20" s="26"/>
    </row>
    <row r="21" spans="1:22" ht="34.5" customHeight="1" thickBot="1">
      <c r="A21" s="9" t="s">
        <v>64</v>
      </c>
      <c r="B21" s="10">
        <v>1040</v>
      </c>
      <c r="C21" s="39">
        <f t="shared" si="0"/>
        <v>17</v>
      </c>
      <c r="D21" s="39">
        <f t="shared" si="5"/>
        <v>6.5</v>
      </c>
      <c r="E21" s="39">
        <f t="shared" si="6"/>
        <v>3.5</v>
      </c>
      <c r="F21" s="39">
        <f t="shared" si="1"/>
        <v>3.5</v>
      </c>
      <c r="G21" s="39">
        <f t="shared" si="2"/>
        <v>3.5</v>
      </c>
      <c r="H21" s="35">
        <f t="shared" si="7"/>
        <v>0</v>
      </c>
      <c r="I21" s="36">
        <f>I22</f>
        <v>0</v>
      </c>
      <c r="J21" s="36">
        <f>J22</f>
        <v>0</v>
      </c>
      <c r="K21" s="36">
        <f>K22</f>
        <v>0</v>
      </c>
      <c r="L21" s="36">
        <f>L22</f>
        <v>0</v>
      </c>
      <c r="M21" s="35">
        <f t="shared" si="3"/>
        <v>2</v>
      </c>
      <c r="N21" s="36">
        <f>N22</f>
        <v>0.5</v>
      </c>
      <c r="O21" s="36">
        <f>O22</f>
        <v>0.5</v>
      </c>
      <c r="P21" s="36">
        <f>P22</f>
        <v>0.5</v>
      </c>
      <c r="Q21" s="36">
        <f>Q22</f>
        <v>0.5</v>
      </c>
      <c r="R21" s="34">
        <f t="shared" si="4"/>
        <v>15</v>
      </c>
      <c r="S21" s="33">
        <f>S22</f>
        <v>6</v>
      </c>
      <c r="T21" s="33">
        <f>T22</f>
        <v>3</v>
      </c>
      <c r="U21" s="33">
        <f>U22</f>
        <v>3</v>
      </c>
      <c r="V21" s="33">
        <f>V22</f>
        <v>3</v>
      </c>
    </row>
    <row r="22" spans="1:23" ht="34.5" customHeight="1" thickBot="1">
      <c r="A22" s="12" t="s">
        <v>65</v>
      </c>
      <c r="B22" s="10">
        <v>1041</v>
      </c>
      <c r="C22" s="39">
        <f t="shared" si="0"/>
        <v>17</v>
      </c>
      <c r="D22" s="25">
        <f t="shared" si="5"/>
        <v>6.5</v>
      </c>
      <c r="E22" s="25">
        <f t="shared" si="6"/>
        <v>3.5</v>
      </c>
      <c r="F22" s="25">
        <f t="shared" si="1"/>
        <v>3.5</v>
      </c>
      <c r="G22" s="25">
        <f t="shared" si="2"/>
        <v>3.5</v>
      </c>
      <c r="H22" s="35">
        <f t="shared" si="7"/>
        <v>0</v>
      </c>
      <c r="I22" s="27"/>
      <c r="J22" s="27"/>
      <c r="K22" s="27"/>
      <c r="L22" s="27"/>
      <c r="M22" s="35">
        <f t="shared" si="3"/>
        <v>2</v>
      </c>
      <c r="N22" s="26">
        <v>0.5</v>
      </c>
      <c r="O22" s="26">
        <v>0.5</v>
      </c>
      <c r="P22" s="26">
        <v>0.5</v>
      </c>
      <c r="Q22" s="26">
        <v>0.5</v>
      </c>
      <c r="R22" s="34">
        <f t="shared" si="4"/>
        <v>15</v>
      </c>
      <c r="S22" s="153">
        <v>6</v>
      </c>
      <c r="T22" s="153">
        <v>3</v>
      </c>
      <c r="U22" s="153">
        <v>3</v>
      </c>
      <c r="V22" s="153">
        <v>3</v>
      </c>
      <c r="W22" s="185" t="s">
        <v>279</v>
      </c>
    </row>
    <row r="23" spans="1:22" ht="34.5" customHeight="1" thickBot="1">
      <c r="A23" s="44" t="s">
        <v>66</v>
      </c>
      <c r="B23" s="8"/>
      <c r="C23" s="39">
        <f t="shared" si="0"/>
        <v>0</v>
      </c>
      <c r="D23" s="25">
        <f t="shared" si="5"/>
        <v>0</v>
      </c>
      <c r="E23" s="25">
        <f t="shared" si="6"/>
        <v>0</v>
      </c>
      <c r="F23" s="25">
        <f t="shared" si="1"/>
        <v>0</v>
      </c>
      <c r="G23" s="25">
        <f t="shared" si="2"/>
        <v>0</v>
      </c>
      <c r="H23" s="35">
        <f t="shared" si="7"/>
        <v>0</v>
      </c>
      <c r="I23" s="27"/>
      <c r="J23" s="27"/>
      <c r="K23" s="27"/>
      <c r="L23" s="27"/>
      <c r="M23" s="35">
        <f t="shared" si="3"/>
        <v>0</v>
      </c>
      <c r="N23" s="26"/>
      <c r="O23" s="26"/>
      <c r="P23" s="26"/>
      <c r="Q23" s="26"/>
      <c r="R23" s="34">
        <f t="shared" si="4"/>
        <v>0</v>
      </c>
      <c r="S23" s="26"/>
      <c r="T23" s="26"/>
      <c r="U23" s="26"/>
      <c r="V23" s="26"/>
    </row>
    <row r="24" spans="1:22" ht="34.5" customHeight="1" thickBot="1">
      <c r="A24" s="26" t="s">
        <v>174</v>
      </c>
      <c r="B24" s="6">
        <v>1050</v>
      </c>
      <c r="C24" s="39">
        <f t="shared" si="0"/>
        <v>50145.899999999994</v>
      </c>
      <c r="D24" s="25">
        <f t="shared" si="5"/>
        <v>17082.6</v>
      </c>
      <c r="E24" s="25">
        <f t="shared" si="6"/>
        <v>11019.699999999999</v>
      </c>
      <c r="F24" s="25">
        <f t="shared" si="1"/>
        <v>11021.8</v>
      </c>
      <c r="G24" s="25">
        <f t="shared" si="2"/>
        <v>11021.800000000001</v>
      </c>
      <c r="H24" s="63">
        <f t="shared" si="7"/>
        <v>49401.799999999996</v>
      </c>
      <c r="I24" s="84">
        <v>16911.1</v>
      </c>
      <c r="J24" s="84">
        <v>10830.3</v>
      </c>
      <c r="K24" s="84">
        <v>10830.3</v>
      </c>
      <c r="L24" s="84">
        <v>10830.1</v>
      </c>
      <c r="M24" s="35">
        <f t="shared" si="3"/>
        <v>744.0999999999999</v>
      </c>
      <c r="N24" s="26">
        <v>171.5</v>
      </c>
      <c r="O24" s="153">
        <v>189.4</v>
      </c>
      <c r="P24" s="26">
        <v>191.5</v>
      </c>
      <c r="Q24" s="26">
        <v>191.7</v>
      </c>
      <c r="R24" s="34">
        <f t="shared" si="4"/>
        <v>0</v>
      </c>
      <c r="S24" s="26"/>
      <c r="T24" s="26"/>
      <c r="U24" s="26"/>
      <c r="V24" s="26"/>
    </row>
    <row r="25" spans="1:22" ht="34.5" customHeight="1" thickBot="1">
      <c r="A25" s="9" t="s">
        <v>102</v>
      </c>
      <c r="B25" s="6">
        <v>1060</v>
      </c>
      <c r="C25" s="39">
        <f t="shared" si="0"/>
        <v>11013.7</v>
      </c>
      <c r="D25" s="25">
        <f t="shared" si="5"/>
        <v>3728.2999999999997</v>
      </c>
      <c r="E25" s="25">
        <f t="shared" si="6"/>
        <v>2428.2</v>
      </c>
      <c r="F25" s="25">
        <f t="shared" si="1"/>
        <v>2428.7</v>
      </c>
      <c r="G25" s="25">
        <f t="shared" si="2"/>
        <v>2428.5</v>
      </c>
      <c r="H25" s="63">
        <f t="shared" si="7"/>
        <v>10835.099999999999</v>
      </c>
      <c r="I25" s="84">
        <v>3687.2</v>
      </c>
      <c r="J25" s="84">
        <v>2382.7</v>
      </c>
      <c r="K25" s="84">
        <v>2382.7</v>
      </c>
      <c r="L25" s="84">
        <v>2382.5</v>
      </c>
      <c r="M25" s="35">
        <f t="shared" si="3"/>
        <v>178.6</v>
      </c>
      <c r="N25" s="26">
        <v>41.1</v>
      </c>
      <c r="O25" s="26">
        <v>45.5</v>
      </c>
      <c r="P25" s="26">
        <v>46</v>
      </c>
      <c r="Q25" s="26">
        <v>46</v>
      </c>
      <c r="R25" s="34">
        <f t="shared" si="4"/>
        <v>0</v>
      </c>
      <c r="S25" s="26"/>
      <c r="T25" s="26"/>
      <c r="U25" s="26"/>
      <c r="V25" s="26"/>
    </row>
    <row r="26" spans="1:22" ht="34.5" customHeight="1" thickBot="1">
      <c r="A26" s="9" t="s">
        <v>109</v>
      </c>
      <c r="B26" s="6">
        <v>1070</v>
      </c>
      <c r="C26" s="39">
        <f t="shared" si="0"/>
        <v>10906.7</v>
      </c>
      <c r="D26" s="25">
        <f t="shared" si="5"/>
        <v>4288.6</v>
      </c>
      <c r="E26" s="25">
        <f t="shared" si="6"/>
        <v>2204.6000000000004</v>
      </c>
      <c r="F26" s="25">
        <f t="shared" si="1"/>
        <v>2204.3</v>
      </c>
      <c r="G26" s="25">
        <f t="shared" si="2"/>
        <v>2209.2</v>
      </c>
      <c r="H26" s="63">
        <f t="shared" si="7"/>
        <v>9129</v>
      </c>
      <c r="I26" s="64">
        <v>3609.1</v>
      </c>
      <c r="J26" s="64">
        <v>1840.2</v>
      </c>
      <c r="K26" s="64">
        <v>1839.9</v>
      </c>
      <c r="L26" s="64">
        <v>1839.8</v>
      </c>
      <c r="M26" s="35">
        <f t="shared" si="3"/>
        <v>277.70000000000005</v>
      </c>
      <c r="N26" s="26">
        <v>79.5</v>
      </c>
      <c r="O26" s="26">
        <v>64.4</v>
      </c>
      <c r="P26" s="26">
        <v>64.4</v>
      </c>
      <c r="Q26" s="26">
        <v>69.4</v>
      </c>
      <c r="R26" s="174">
        <f t="shared" si="4"/>
        <v>1500</v>
      </c>
      <c r="S26" s="26">
        <v>600</v>
      </c>
      <c r="T26" s="26">
        <v>300</v>
      </c>
      <c r="U26" s="26">
        <v>300</v>
      </c>
      <c r="V26" s="26">
        <v>300</v>
      </c>
    </row>
    <row r="27" spans="1:22" ht="34.5" customHeight="1" thickBot="1">
      <c r="A27" s="9" t="s">
        <v>113</v>
      </c>
      <c r="B27" s="6">
        <v>1080</v>
      </c>
      <c r="C27" s="39">
        <f t="shared" si="0"/>
        <v>1223</v>
      </c>
      <c r="D27" s="25">
        <f t="shared" si="5"/>
        <v>508.9</v>
      </c>
      <c r="E27" s="25">
        <f t="shared" si="6"/>
        <v>240.2</v>
      </c>
      <c r="F27" s="25">
        <f t="shared" si="1"/>
        <v>237</v>
      </c>
      <c r="G27" s="25">
        <f t="shared" si="2"/>
        <v>236.9</v>
      </c>
      <c r="H27" s="63">
        <f t="shared" si="7"/>
        <v>733.9</v>
      </c>
      <c r="I27" s="27">
        <v>134</v>
      </c>
      <c r="J27" s="64">
        <v>200</v>
      </c>
      <c r="K27" s="27">
        <v>200</v>
      </c>
      <c r="L27" s="27">
        <v>199.9</v>
      </c>
      <c r="M27" s="35">
        <f t="shared" si="3"/>
        <v>136.1</v>
      </c>
      <c r="N27" s="26">
        <v>36.9</v>
      </c>
      <c r="O27" s="26">
        <v>35.2</v>
      </c>
      <c r="P27" s="26">
        <v>32</v>
      </c>
      <c r="Q27" s="26">
        <v>32</v>
      </c>
      <c r="R27" s="174">
        <f t="shared" si="4"/>
        <v>353</v>
      </c>
      <c r="S27" s="153">
        <v>338</v>
      </c>
      <c r="T27" s="153">
        <v>5</v>
      </c>
      <c r="U27" s="153">
        <v>5</v>
      </c>
      <c r="V27" s="153">
        <v>5</v>
      </c>
    </row>
    <row r="28" spans="1:22" ht="34.5" customHeight="1" thickBot="1">
      <c r="A28" s="9" t="s">
        <v>117</v>
      </c>
      <c r="B28" s="10">
        <v>1090</v>
      </c>
      <c r="C28" s="39">
        <f t="shared" si="0"/>
        <v>1015.3</v>
      </c>
      <c r="D28" s="25">
        <f t="shared" si="5"/>
        <v>411</v>
      </c>
      <c r="E28" s="25">
        <f t="shared" si="6"/>
        <v>207.8</v>
      </c>
      <c r="F28" s="25">
        <f t="shared" si="1"/>
        <v>201.3</v>
      </c>
      <c r="G28" s="25">
        <f t="shared" si="2"/>
        <v>195.2</v>
      </c>
      <c r="H28" s="63">
        <f t="shared" si="7"/>
        <v>866.6</v>
      </c>
      <c r="I28" s="64">
        <v>373.1</v>
      </c>
      <c r="J28" s="64">
        <v>164.5</v>
      </c>
      <c r="K28" s="64">
        <v>164.5</v>
      </c>
      <c r="L28" s="64">
        <v>164.5</v>
      </c>
      <c r="M28" s="35">
        <f t="shared" si="3"/>
        <v>148.7</v>
      </c>
      <c r="N28" s="26">
        <v>37.9</v>
      </c>
      <c r="O28" s="153">
        <v>43.3</v>
      </c>
      <c r="P28" s="26">
        <v>36.8</v>
      </c>
      <c r="Q28" s="26">
        <v>30.7</v>
      </c>
      <c r="R28" s="174">
        <f t="shared" si="4"/>
        <v>0</v>
      </c>
      <c r="S28" s="26">
        <v>0</v>
      </c>
      <c r="T28" s="26">
        <v>0</v>
      </c>
      <c r="U28" s="26"/>
      <c r="V28" s="26"/>
    </row>
    <row r="29" spans="1:22" ht="34.5" customHeight="1" thickBot="1">
      <c r="A29" s="9" t="s">
        <v>119</v>
      </c>
      <c r="B29" s="6">
        <v>1100</v>
      </c>
      <c r="C29" s="39">
        <f t="shared" si="0"/>
        <v>4846.2</v>
      </c>
      <c r="D29" s="39">
        <f t="shared" si="5"/>
        <v>1411.1000000000001</v>
      </c>
      <c r="E29" s="39">
        <f t="shared" si="6"/>
        <v>419.2</v>
      </c>
      <c r="F29" s="39">
        <f t="shared" si="1"/>
        <v>1059.1999999999998</v>
      </c>
      <c r="G29" s="39">
        <f t="shared" si="2"/>
        <v>1956.7</v>
      </c>
      <c r="H29" s="63">
        <f t="shared" si="7"/>
        <v>4846.2</v>
      </c>
      <c r="I29" s="63">
        <f>I30+I31+I32+I33+I34</f>
        <v>1411.1000000000001</v>
      </c>
      <c r="J29" s="36">
        <f>J30+J31+J32+J33+J34</f>
        <v>419.2</v>
      </c>
      <c r="K29" s="36">
        <f>K30+K31+K32+K33+K34</f>
        <v>1059.1999999999998</v>
      </c>
      <c r="L29" s="36">
        <f>L30+L31+L32+L33+L34</f>
        <v>1956.7</v>
      </c>
      <c r="M29" s="35">
        <f t="shared" si="3"/>
        <v>0</v>
      </c>
      <c r="N29" s="36">
        <f>N30+N31+N32+N33+N34</f>
        <v>0</v>
      </c>
      <c r="O29" s="36">
        <f>O30+O31+O32+O33+O34</f>
        <v>0</v>
      </c>
      <c r="P29" s="36">
        <f>P30+P31+P32+P33+P34</f>
        <v>0</v>
      </c>
      <c r="Q29" s="36">
        <f>Q30+Q31+Q32+Q33+Q34</f>
        <v>0</v>
      </c>
      <c r="R29" s="34">
        <f t="shared" si="4"/>
        <v>0</v>
      </c>
      <c r="S29" s="33">
        <f>S30+S31+S32+S33+S34</f>
        <v>0</v>
      </c>
      <c r="T29" s="33">
        <f>T30+T31+T32+T33+T34</f>
        <v>0</v>
      </c>
      <c r="U29" s="33">
        <f>U30+U31+U32+U33+U34</f>
        <v>0</v>
      </c>
      <c r="V29" s="33">
        <f>V30+V31+V32+V33+V34</f>
        <v>0</v>
      </c>
    </row>
    <row r="30" spans="1:22" ht="34.5" customHeight="1" thickBot="1">
      <c r="A30" s="12" t="s">
        <v>120</v>
      </c>
      <c r="B30" s="6">
        <v>1101</v>
      </c>
      <c r="C30" s="39">
        <f t="shared" si="0"/>
        <v>3598.3</v>
      </c>
      <c r="D30" s="25">
        <f t="shared" si="5"/>
        <v>1065.8</v>
      </c>
      <c r="E30" s="25">
        <f t="shared" si="6"/>
        <v>133.3</v>
      </c>
      <c r="F30" s="25">
        <f t="shared" si="1"/>
        <v>800</v>
      </c>
      <c r="G30" s="25">
        <f t="shared" si="2"/>
        <v>1599.2</v>
      </c>
      <c r="H30" s="63">
        <f t="shared" si="7"/>
        <v>3598.3</v>
      </c>
      <c r="I30" s="27">
        <v>1065.8</v>
      </c>
      <c r="J30" s="27">
        <v>133.3</v>
      </c>
      <c r="K30" s="64">
        <v>800</v>
      </c>
      <c r="L30" s="27">
        <v>1599.2</v>
      </c>
      <c r="M30" s="35">
        <f t="shared" si="3"/>
        <v>0</v>
      </c>
      <c r="N30" s="26"/>
      <c r="O30" s="26"/>
      <c r="P30" s="26"/>
      <c r="Q30" s="26"/>
      <c r="R30" s="34">
        <f t="shared" si="4"/>
        <v>0</v>
      </c>
      <c r="S30" s="26"/>
      <c r="T30" s="26"/>
      <c r="U30" s="26"/>
      <c r="V30" s="26"/>
    </row>
    <row r="31" spans="1:22" ht="34.5" customHeight="1" thickBot="1">
      <c r="A31" s="12" t="s">
        <v>121</v>
      </c>
      <c r="B31" s="6">
        <v>1102</v>
      </c>
      <c r="C31" s="39">
        <f t="shared" si="0"/>
        <v>354.5</v>
      </c>
      <c r="D31" s="25">
        <f t="shared" si="5"/>
        <v>88.7</v>
      </c>
      <c r="E31" s="25">
        <f t="shared" si="6"/>
        <v>88.8</v>
      </c>
      <c r="F31" s="25">
        <f t="shared" si="1"/>
        <v>88.8</v>
      </c>
      <c r="G31" s="25">
        <f t="shared" si="2"/>
        <v>88.2</v>
      </c>
      <c r="H31" s="63">
        <f t="shared" si="7"/>
        <v>354.5</v>
      </c>
      <c r="I31" s="27">
        <v>88.7</v>
      </c>
      <c r="J31" s="27">
        <v>88.8</v>
      </c>
      <c r="K31" s="27">
        <v>88.8</v>
      </c>
      <c r="L31" s="27">
        <v>88.2</v>
      </c>
      <c r="M31" s="35">
        <f t="shared" si="3"/>
        <v>0</v>
      </c>
      <c r="N31" s="26"/>
      <c r="O31" s="26"/>
      <c r="P31" s="26"/>
      <c r="Q31" s="26"/>
      <c r="R31" s="34">
        <f t="shared" si="4"/>
        <v>0</v>
      </c>
      <c r="S31" s="26"/>
      <c r="T31" s="26"/>
      <c r="U31" s="26"/>
      <c r="V31" s="26"/>
    </row>
    <row r="32" spans="1:22" ht="34.5" customHeight="1" thickBot="1">
      <c r="A32" s="12" t="s">
        <v>122</v>
      </c>
      <c r="B32" s="6">
        <v>1103</v>
      </c>
      <c r="C32" s="39">
        <f t="shared" si="0"/>
        <v>860.4000000000001</v>
      </c>
      <c r="D32" s="25">
        <f t="shared" si="5"/>
        <v>248.2</v>
      </c>
      <c r="E32" s="25">
        <f t="shared" si="6"/>
        <v>188.7</v>
      </c>
      <c r="F32" s="25">
        <f t="shared" si="1"/>
        <v>162.3</v>
      </c>
      <c r="G32" s="25">
        <f t="shared" si="2"/>
        <v>261.2</v>
      </c>
      <c r="H32" s="63">
        <f t="shared" si="7"/>
        <v>860.4000000000001</v>
      </c>
      <c r="I32" s="64">
        <v>248.2</v>
      </c>
      <c r="J32" s="64">
        <v>188.7</v>
      </c>
      <c r="K32" s="64">
        <v>162.3</v>
      </c>
      <c r="L32" s="27">
        <v>261.2</v>
      </c>
      <c r="M32" s="35">
        <f t="shared" si="3"/>
        <v>0</v>
      </c>
      <c r="N32" s="26"/>
      <c r="O32" s="26"/>
      <c r="P32" s="26"/>
      <c r="Q32" s="26"/>
      <c r="R32" s="34">
        <f t="shared" si="4"/>
        <v>0</v>
      </c>
      <c r="S32" s="26"/>
      <c r="T32" s="26"/>
      <c r="U32" s="26"/>
      <c r="V32" s="26"/>
    </row>
    <row r="33" spans="1:22" ht="34.5" customHeight="1" thickBot="1">
      <c r="A33" s="12" t="s">
        <v>123</v>
      </c>
      <c r="B33" s="6">
        <v>1104</v>
      </c>
      <c r="C33" s="39">
        <f t="shared" si="0"/>
        <v>0</v>
      </c>
      <c r="D33" s="25">
        <f t="shared" si="5"/>
        <v>0</v>
      </c>
      <c r="E33" s="25">
        <f t="shared" si="6"/>
        <v>0</v>
      </c>
      <c r="F33" s="25">
        <f t="shared" si="1"/>
        <v>0</v>
      </c>
      <c r="G33" s="25">
        <f t="shared" si="2"/>
        <v>0</v>
      </c>
      <c r="H33" s="63">
        <f t="shared" si="7"/>
        <v>0</v>
      </c>
      <c r="I33" s="27"/>
      <c r="J33" s="27"/>
      <c r="K33" s="27"/>
      <c r="L33" s="27"/>
      <c r="M33" s="35">
        <f t="shared" si="3"/>
        <v>0</v>
      </c>
      <c r="N33" s="26"/>
      <c r="O33" s="26"/>
      <c r="P33" s="26"/>
      <c r="Q33" s="26"/>
      <c r="R33" s="34">
        <f t="shared" si="4"/>
        <v>0</v>
      </c>
      <c r="S33" s="26"/>
      <c r="T33" s="26"/>
      <c r="U33" s="26"/>
      <c r="V33" s="26"/>
    </row>
    <row r="34" spans="1:22" ht="34.5" customHeight="1" thickBot="1">
      <c r="A34" s="12" t="s">
        <v>128</v>
      </c>
      <c r="B34" s="6">
        <v>1105</v>
      </c>
      <c r="C34" s="39">
        <f t="shared" si="0"/>
        <v>33</v>
      </c>
      <c r="D34" s="25">
        <f t="shared" si="5"/>
        <v>8.4</v>
      </c>
      <c r="E34" s="25">
        <f t="shared" si="6"/>
        <v>8.4</v>
      </c>
      <c r="F34" s="25">
        <f t="shared" si="1"/>
        <v>8.1</v>
      </c>
      <c r="G34" s="25">
        <f t="shared" si="2"/>
        <v>8.1</v>
      </c>
      <c r="H34" s="63">
        <f t="shared" si="7"/>
        <v>33</v>
      </c>
      <c r="I34" s="27">
        <v>8.4</v>
      </c>
      <c r="J34" s="27">
        <v>8.4</v>
      </c>
      <c r="K34" s="27">
        <v>8.1</v>
      </c>
      <c r="L34" s="27">
        <v>8.1</v>
      </c>
      <c r="M34" s="35">
        <f t="shared" si="3"/>
        <v>0</v>
      </c>
      <c r="N34" s="26"/>
      <c r="O34" s="26"/>
      <c r="P34" s="26"/>
      <c r="Q34" s="26"/>
      <c r="R34" s="34">
        <f t="shared" si="4"/>
        <v>0</v>
      </c>
      <c r="S34" s="26"/>
      <c r="T34" s="26"/>
      <c r="U34" s="26"/>
      <c r="V34" s="26"/>
    </row>
    <row r="35" spans="1:22" ht="51.75" customHeight="1" thickBot="1">
      <c r="A35" s="9" t="s">
        <v>225</v>
      </c>
      <c r="B35" s="6">
        <v>1110</v>
      </c>
      <c r="C35" s="39">
        <f t="shared" si="0"/>
        <v>10.7</v>
      </c>
      <c r="D35" s="25">
        <f t="shared" si="5"/>
        <v>4</v>
      </c>
      <c r="E35" s="25">
        <f t="shared" si="6"/>
        <v>2.3</v>
      </c>
      <c r="F35" s="25">
        <f t="shared" si="1"/>
        <v>2.2</v>
      </c>
      <c r="G35" s="25">
        <f t="shared" si="2"/>
        <v>2.2</v>
      </c>
      <c r="H35" s="63">
        <f t="shared" si="7"/>
        <v>10.7</v>
      </c>
      <c r="I35" s="27">
        <v>4</v>
      </c>
      <c r="J35" s="27">
        <v>2.3</v>
      </c>
      <c r="K35" s="27">
        <v>2.2</v>
      </c>
      <c r="L35" s="27">
        <v>2.2</v>
      </c>
      <c r="M35" s="35">
        <f t="shared" si="3"/>
        <v>0</v>
      </c>
      <c r="N35" s="26"/>
      <c r="O35" s="26"/>
      <c r="P35" s="26"/>
      <c r="Q35" s="26"/>
      <c r="R35" s="34">
        <f t="shared" si="4"/>
        <v>0</v>
      </c>
      <c r="S35" s="26"/>
      <c r="T35" s="26"/>
      <c r="U35" s="26"/>
      <c r="V35" s="26"/>
    </row>
    <row r="36" spans="1:22" ht="34.5" customHeight="1" thickBot="1">
      <c r="A36" s="9" t="s">
        <v>130</v>
      </c>
      <c r="B36" s="6">
        <v>1120</v>
      </c>
      <c r="C36" s="39">
        <f t="shared" si="0"/>
        <v>482</v>
      </c>
      <c r="D36" s="25">
        <f t="shared" si="5"/>
        <v>115.1</v>
      </c>
      <c r="E36" s="25">
        <f t="shared" si="6"/>
        <v>122.3</v>
      </c>
      <c r="F36" s="25">
        <f t="shared" si="1"/>
        <v>122.3</v>
      </c>
      <c r="G36" s="25">
        <f t="shared" si="2"/>
        <v>122.3</v>
      </c>
      <c r="H36" s="63">
        <f t="shared" si="7"/>
        <v>482</v>
      </c>
      <c r="I36" s="27">
        <v>115.1</v>
      </c>
      <c r="J36" s="27">
        <v>122.3</v>
      </c>
      <c r="K36" s="27">
        <v>122.3</v>
      </c>
      <c r="L36" s="27">
        <v>122.3</v>
      </c>
      <c r="M36" s="35">
        <f t="shared" si="3"/>
        <v>0</v>
      </c>
      <c r="N36" s="26"/>
      <c r="O36" s="26"/>
      <c r="P36" s="26"/>
      <c r="Q36" s="26"/>
      <c r="R36" s="34">
        <f t="shared" si="4"/>
        <v>0</v>
      </c>
      <c r="S36" s="26"/>
      <c r="T36" s="26"/>
      <c r="U36" s="26"/>
      <c r="V36" s="26"/>
    </row>
    <row r="37" spans="1:22" ht="34.5" customHeight="1" thickBot="1">
      <c r="A37" s="9" t="s">
        <v>131</v>
      </c>
      <c r="B37" s="6">
        <v>1130</v>
      </c>
      <c r="C37" s="39">
        <f t="shared" si="0"/>
        <v>820.6000000000001</v>
      </c>
      <c r="D37" s="25">
        <f t="shared" si="5"/>
        <v>275.3</v>
      </c>
      <c r="E37" s="25">
        <f t="shared" si="6"/>
        <v>179.4</v>
      </c>
      <c r="F37" s="25">
        <f t="shared" si="1"/>
        <v>184.2</v>
      </c>
      <c r="G37" s="25">
        <f t="shared" si="2"/>
        <v>181.7</v>
      </c>
      <c r="H37" s="63">
        <f t="shared" si="7"/>
        <v>742.1000000000001</v>
      </c>
      <c r="I37" s="27">
        <v>258.8</v>
      </c>
      <c r="J37" s="27">
        <v>161.4</v>
      </c>
      <c r="K37" s="27">
        <v>161.2</v>
      </c>
      <c r="L37" s="27">
        <v>160.7</v>
      </c>
      <c r="M37" s="35">
        <f t="shared" si="3"/>
        <v>78.5</v>
      </c>
      <c r="N37" s="26">
        <v>16.5</v>
      </c>
      <c r="O37" s="26">
        <v>18</v>
      </c>
      <c r="P37" s="26">
        <v>23</v>
      </c>
      <c r="Q37" s="26">
        <v>21</v>
      </c>
      <c r="R37" s="34">
        <f t="shared" si="4"/>
        <v>0</v>
      </c>
      <c r="S37" s="26"/>
      <c r="T37" s="26"/>
      <c r="U37" s="26"/>
      <c r="V37" s="26"/>
    </row>
    <row r="38" spans="1:22" ht="34.5" customHeight="1" thickBot="1">
      <c r="A38" s="7" t="s">
        <v>132</v>
      </c>
      <c r="B38" s="17">
        <v>1140</v>
      </c>
      <c r="C38" s="39">
        <f>D38+E38+F38+G38</f>
        <v>103196.1</v>
      </c>
      <c r="D38" s="39">
        <f>I38+N38+S38</f>
        <v>43184.200000000004</v>
      </c>
      <c r="E38" s="39">
        <f t="shared" si="6"/>
        <v>19369.4</v>
      </c>
      <c r="F38" s="39">
        <f t="shared" si="1"/>
        <v>19910.2</v>
      </c>
      <c r="G38" s="39">
        <f t="shared" si="2"/>
        <v>20732.3</v>
      </c>
      <c r="H38" s="182">
        <f>I38+J38+K38+L38</f>
        <v>86824.20000000001</v>
      </c>
      <c r="I38" s="63">
        <f>I8+I13+I21+I16</f>
        <v>29681.800000000003</v>
      </c>
      <c r="J38" s="63">
        <f>J8+J13+J21+J16</f>
        <v>18403.600000000002</v>
      </c>
      <c r="K38" s="63">
        <f>K8+K13+K21+K16</f>
        <v>18945.3</v>
      </c>
      <c r="L38" s="63">
        <f>L8+L13+L21+L16</f>
        <v>19793.5</v>
      </c>
      <c r="M38" s="35">
        <f t="shared" si="3"/>
        <v>1625.9</v>
      </c>
      <c r="N38" s="35">
        <f>N8+N13+N15+N21+N16</f>
        <v>400.40000000000003</v>
      </c>
      <c r="O38" s="35">
        <f>O8+O13+O15+O21+O16</f>
        <v>417.8</v>
      </c>
      <c r="P38" s="35">
        <f>P8+P13+P15+P21+P16</f>
        <v>416.90000000000003</v>
      </c>
      <c r="Q38" s="35">
        <f>Q8+Q13+Q15+Q21+Q16</f>
        <v>390.8</v>
      </c>
      <c r="R38" s="34">
        <f t="shared" si="4"/>
        <v>14746</v>
      </c>
      <c r="S38" s="34">
        <f>S8+S13+S15+S21+S16</f>
        <v>13102</v>
      </c>
      <c r="T38" s="34">
        <f>T8+T13+T15+T21+T16</f>
        <v>548</v>
      </c>
      <c r="U38" s="34">
        <f>U8+U13+U15+U21+U16</f>
        <v>548</v>
      </c>
      <c r="V38" s="34">
        <f>V8+V13+V15+V21+V16</f>
        <v>548</v>
      </c>
    </row>
    <row r="39" spans="1:22" ht="34.5" customHeight="1" thickBot="1">
      <c r="A39" s="7" t="s">
        <v>141</v>
      </c>
      <c r="B39" s="17">
        <v>1150</v>
      </c>
      <c r="C39" s="39">
        <f t="shared" si="0"/>
        <v>80464.09999999999</v>
      </c>
      <c r="D39" s="39">
        <f t="shared" si="5"/>
        <v>27824.899999999994</v>
      </c>
      <c r="E39" s="39">
        <f t="shared" si="6"/>
        <v>16823.7</v>
      </c>
      <c r="F39" s="39">
        <f t="shared" si="1"/>
        <v>17461</v>
      </c>
      <c r="G39" s="39">
        <f t="shared" si="2"/>
        <v>18354.5</v>
      </c>
      <c r="H39" s="35">
        <f t="shared" si="7"/>
        <v>77047.4</v>
      </c>
      <c r="I39" s="63">
        <f>I24+I25+I26+I27+I28+I29+I35+I36+I37</f>
        <v>26503.499999999993</v>
      </c>
      <c r="J39" s="36">
        <f>J24+J25+J26+J27+J28+J29+J35+J36+J37</f>
        <v>16122.9</v>
      </c>
      <c r="K39" s="63">
        <f>K24+K25+K26+K27+K28+K29+K35+K36+K37</f>
        <v>16762.3</v>
      </c>
      <c r="L39" s="63">
        <f>L24+L25+L26+L27+L28+L29+L35+L36+L37</f>
        <v>17658.7</v>
      </c>
      <c r="M39" s="35">
        <f t="shared" si="3"/>
        <v>1563.7</v>
      </c>
      <c r="N39" s="63">
        <f>N24+N25+N26+N27+N28+N29+N35+N36+N37</f>
        <v>383.4</v>
      </c>
      <c r="O39" s="36">
        <f>O24+O25+O26+O27+O28+O29+O35+O36+O37</f>
        <v>395.8</v>
      </c>
      <c r="P39" s="36">
        <f>P24+P25+P26+P27+P28+P29+P35+P36+P37</f>
        <v>393.7</v>
      </c>
      <c r="Q39" s="36">
        <f>Q24+Q25+Q26+Q27+Q28+Q29+Q35+Q36+Q37</f>
        <v>390.8</v>
      </c>
      <c r="R39" s="34">
        <f t="shared" si="4"/>
        <v>1853</v>
      </c>
      <c r="S39" s="33">
        <f>S24+S25+S26+S27+S28+S29+S35+S36+S37</f>
        <v>938</v>
      </c>
      <c r="T39" s="33">
        <f>T24+T25+T26+T27+T28+T29+T35+T36+T37</f>
        <v>305</v>
      </c>
      <c r="U39" s="33">
        <f>U24+U25+U26+U27+U28+U29+U35+U36+U37</f>
        <v>305</v>
      </c>
      <c r="V39" s="33">
        <f>V24+V25+V26+V27+V28+V29+V35+V36+V37</f>
        <v>305</v>
      </c>
    </row>
    <row r="40" spans="1:22" ht="34.5" customHeight="1" thickBot="1">
      <c r="A40" s="24" t="s">
        <v>150</v>
      </c>
      <c r="B40" s="17">
        <v>1160</v>
      </c>
      <c r="C40" s="39">
        <f t="shared" si="0"/>
        <v>22732.000000000015</v>
      </c>
      <c r="D40" s="39">
        <f t="shared" si="5"/>
        <v>15359.30000000001</v>
      </c>
      <c r="E40" s="39">
        <f t="shared" si="6"/>
        <v>2545.7000000000025</v>
      </c>
      <c r="F40" s="39">
        <f t="shared" si="1"/>
        <v>2449.2</v>
      </c>
      <c r="G40" s="39">
        <f t="shared" si="2"/>
        <v>2377.7999999999993</v>
      </c>
      <c r="H40" s="35">
        <f t="shared" si="7"/>
        <v>9776.800000000012</v>
      </c>
      <c r="I40" s="35">
        <f>I38-I39</f>
        <v>3178.30000000001</v>
      </c>
      <c r="J40" s="35">
        <f>J38-J39</f>
        <v>2280.7000000000025</v>
      </c>
      <c r="K40" s="35">
        <f>K38-K39</f>
        <v>2183</v>
      </c>
      <c r="L40" s="35">
        <f>L38-L39</f>
        <v>2134.7999999999993</v>
      </c>
      <c r="M40" s="35">
        <f t="shared" si="3"/>
        <v>62.2000000000001</v>
      </c>
      <c r="N40" s="35">
        <f>N38-N39</f>
        <v>17.000000000000057</v>
      </c>
      <c r="O40" s="35">
        <f>O38-O39</f>
        <v>22</v>
      </c>
      <c r="P40" s="35">
        <f>P38-P39</f>
        <v>23.200000000000045</v>
      </c>
      <c r="Q40" s="35">
        <f>Q38-Q39</f>
        <v>0</v>
      </c>
      <c r="R40" s="34">
        <f t="shared" si="4"/>
        <v>12893</v>
      </c>
      <c r="S40" s="34">
        <f>S38-S39</f>
        <v>12164</v>
      </c>
      <c r="T40" s="34">
        <f>T38-T39</f>
        <v>243</v>
      </c>
      <c r="U40" s="34">
        <f>U38-U39</f>
        <v>243</v>
      </c>
      <c r="V40" s="34">
        <f>V38-V39</f>
        <v>243</v>
      </c>
    </row>
    <row r="41" spans="1:23" ht="34.5" customHeight="1" thickBot="1">
      <c r="A41" s="252" t="s">
        <v>191</v>
      </c>
      <c r="B41" s="252"/>
      <c r="C41" s="252"/>
      <c r="D41" s="252"/>
      <c r="E41" s="252"/>
      <c r="F41" s="252"/>
      <c r="G41" s="92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  <c r="S41" s="95"/>
      <c r="T41" s="95"/>
      <c r="U41" s="95"/>
      <c r="V41" s="95"/>
      <c r="W41" s="96"/>
    </row>
    <row r="42" spans="1:22" ht="34.5" customHeight="1">
      <c r="A42" s="91" t="s">
        <v>187</v>
      </c>
      <c r="B42" s="90">
        <v>2010</v>
      </c>
      <c r="C42" s="97">
        <f>H42+M42+R42</f>
        <v>9336.699999999999</v>
      </c>
      <c r="D42" s="42">
        <f>I42+N42+S42</f>
        <v>2829.4</v>
      </c>
      <c r="E42" s="42">
        <f>J42+O42+T42</f>
        <v>2164.8</v>
      </c>
      <c r="F42" s="42">
        <f>K42+P42+U42</f>
        <v>2172.2000000000003</v>
      </c>
      <c r="G42" s="42">
        <f>L42+Q42+V42</f>
        <v>2170.3</v>
      </c>
      <c r="H42" s="35">
        <f>I42+J42+K42+L42</f>
        <v>9115.699999999999</v>
      </c>
      <c r="I42" s="184">
        <v>2780</v>
      </c>
      <c r="J42" s="184">
        <v>2111.9</v>
      </c>
      <c r="K42" s="184">
        <v>2111.9</v>
      </c>
      <c r="L42" s="184">
        <v>2111.9</v>
      </c>
      <c r="M42" s="35">
        <f>N42+O42+P42+Q42</f>
        <v>221</v>
      </c>
      <c r="N42" s="63">
        <v>49.4</v>
      </c>
      <c r="O42" s="35">
        <v>52.9</v>
      </c>
      <c r="P42" s="35">
        <v>60.3</v>
      </c>
      <c r="Q42" s="35">
        <v>58.4</v>
      </c>
      <c r="R42" s="34">
        <f>S42+T42+U42+V42</f>
        <v>0</v>
      </c>
      <c r="S42" s="34"/>
      <c r="T42" s="34"/>
      <c r="U42" s="34"/>
      <c r="V42" s="34"/>
    </row>
    <row r="43" spans="1:22" ht="46.5" customHeight="1">
      <c r="A43" s="91" t="s">
        <v>188</v>
      </c>
      <c r="B43" s="90">
        <v>2020</v>
      </c>
      <c r="C43" s="97">
        <f aca="true" t="shared" si="8" ref="C43:D45">H43+M43+R43</f>
        <v>0.5</v>
      </c>
      <c r="D43" s="42">
        <f t="shared" si="8"/>
        <v>0.5</v>
      </c>
      <c r="E43" s="42">
        <f aca="true" t="shared" si="9" ref="E43:G45">J43+O43+T43</f>
        <v>0</v>
      </c>
      <c r="F43" s="42">
        <f t="shared" si="9"/>
        <v>0</v>
      </c>
      <c r="G43" s="42">
        <f t="shared" si="9"/>
        <v>0</v>
      </c>
      <c r="H43" s="35">
        <f>I43+J43+K43+L43</f>
        <v>0</v>
      </c>
      <c r="I43" s="35"/>
      <c r="J43" s="35"/>
      <c r="K43" s="35"/>
      <c r="L43" s="35"/>
      <c r="M43" s="35">
        <f>N43+O43+P43+Q43</f>
        <v>0.5</v>
      </c>
      <c r="N43" s="35">
        <v>0.5</v>
      </c>
      <c r="O43" s="35"/>
      <c r="P43" s="35"/>
      <c r="Q43" s="35"/>
      <c r="R43" s="34">
        <f>S43+T43+U43+V43</f>
        <v>0</v>
      </c>
      <c r="S43" s="34"/>
      <c r="T43" s="34"/>
      <c r="U43" s="34"/>
      <c r="V43" s="34"/>
    </row>
    <row r="44" spans="1:22" ht="34.5" customHeight="1">
      <c r="A44" s="91" t="s">
        <v>189</v>
      </c>
      <c r="B44" s="90">
        <v>2030</v>
      </c>
      <c r="C44" s="97">
        <f t="shared" si="8"/>
        <v>0</v>
      </c>
      <c r="D44" s="42">
        <f t="shared" si="8"/>
        <v>0</v>
      </c>
      <c r="E44" s="42">
        <f t="shared" si="9"/>
        <v>0</v>
      </c>
      <c r="F44" s="42">
        <f t="shared" si="9"/>
        <v>0</v>
      </c>
      <c r="G44" s="42">
        <f t="shared" si="9"/>
        <v>0</v>
      </c>
      <c r="H44" s="35">
        <f>I44+J44+K44+L44</f>
        <v>0</v>
      </c>
      <c r="I44" s="35"/>
      <c r="J44" s="35"/>
      <c r="K44" s="35"/>
      <c r="L44" s="35"/>
      <c r="M44" s="35">
        <f>N44+O44+P44+Q44</f>
        <v>0</v>
      </c>
      <c r="N44" s="35"/>
      <c r="O44" s="35"/>
      <c r="P44" s="35"/>
      <c r="Q44" s="35"/>
      <c r="R44" s="34">
        <f>S44+T44+U44+V44</f>
        <v>0</v>
      </c>
      <c r="S44" s="34"/>
      <c r="T44" s="34"/>
      <c r="U44" s="34"/>
      <c r="V44" s="34"/>
    </row>
    <row r="45" spans="1:22" ht="34.5" customHeight="1" thickBot="1">
      <c r="A45" s="91" t="s">
        <v>190</v>
      </c>
      <c r="B45" s="90">
        <v>2040</v>
      </c>
      <c r="C45" s="97">
        <f t="shared" si="8"/>
        <v>0</v>
      </c>
      <c r="D45" s="42">
        <f t="shared" si="8"/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35">
        <f>I45+J45+K45+L45</f>
        <v>0</v>
      </c>
      <c r="I45" s="35"/>
      <c r="J45" s="35"/>
      <c r="K45" s="35"/>
      <c r="L45" s="35"/>
      <c r="M45" s="35">
        <f>N45+O45+P45+Q45</f>
        <v>0</v>
      </c>
      <c r="N45" s="35"/>
      <c r="O45" s="35"/>
      <c r="P45" s="35"/>
      <c r="Q45" s="35"/>
      <c r="R45" s="34">
        <f>S45+T45+U45+V45</f>
        <v>0</v>
      </c>
      <c r="S45" s="34"/>
      <c r="T45" s="34"/>
      <c r="U45" s="34"/>
      <c r="V45" s="34"/>
    </row>
    <row r="46" spans="1:22" ht="34.5" customHeight="1" thickBot="1">
      <c r="A46" s="205" t="s">
        <v>192</v>
      </c>
      <c r="B46" s="206"/>
      <c r="C46" s="206"/>
      <c r="D46" s="206"/>
      <c r="E46" s="206"/>
      <c r="F46" s="206"/>
      <c r="G46" s="207"/>
      <c r="H46" s="36"/>
      <c r="I46" s="27"/>
      <c r="J46" s="27"/>
      <c r="K46" s="27"/>
      <c r="L46" s="27"/>
      <c r="M46" s="33"/>
      <c r="N46" s="26"/>
      <c r="O46" s="26"/>
      <c r="P46" s="26"/>
      <c r="Q46" s="26"/>
      <c r="R46" s="33"/>
      <c r="S46" s="26"/>
      <c r="T46" s="26"/>
      <c r="U46" s="26"/>
      <c r="V46" s="26"/>
    </row>
    <row r="47" spans="1:22" ht="34.5" customHeight="1" thickBot="1">
      <c r="A47" s="9" t="s">
        <v>160</v>
      </c>
      <c r="B47" s="6">
        <v>3010</v>
      </c>
      <c r="C47" s="40">
        <f aca="true" t="shared" si="10" ref="C47:C56">D47+E47+F47+G47</f>
        <v>23310.5</v>
      </c>
      <c r="D47" s="40">
        <f>I47+N47+S47</f>
        <v>15345.3</v>
      </c>
      <c r="E47" s="40">
        <f>J47+O47+T47</f>
        <v>2662</v>
      </c>
      <c r="F47" s="40">
        <f>K47+P47+U47</f>
        <v>2663.2</v>
      </c>
      <c r="G47" s="40">
        <f>L47+Q47+V47</f>
        <v>2640</v>
      </c>
      <c r="H47" s="36">
        <f>I47+J47+K47+L47</f>
        <v>10378.3</v>
      </c>
      <c r="I47" s="36">
        <f>I48+I49+I50+I51+I53+I52</f>
        <v>3178.3</v>
      </c>
      <c r="J47" s="36">
        <f>J48+J49+J50+J51+J53+J52</f>
        <v>2400</v>
      </c>
      <c r="K47" s="36">
        <f>K48+K49+K50+K51+K53+K52</f>
        <v>2400</v>
      </c>
      <c r="L47" s="36">
        <f>L48+L49+L50+L51+L53+L52</f>
        <v>2400</v>
      </c>
      <c r="M47" s="36">
        <f>N47+O47+P47+Q47</f>
        <v>62.2</v>
      </c>
      <c r="N47" s="36">
        <f>N48+N49+N50+N51+N53+N52</f>
        <v>17</v>
      </c>
      <c r="O47" s="36">
        <f>O48+O49+O50+O51+O53+O52</f>
        <v>22</v>
      </c>
      <c r="P47" s="36">
        <f>P48+P49+P50+P51+P53+P52</f>
        <v>23.2</v>
      </c>
      <c r="Q47" s="36">
        <f>Q48+Q49+Q50+Q51+Q53+Q52</f>
        <v>0</v>
      </c>
      <c r="R47" s="33">
        <f>S47+T47+U47+V47</f>
        <v>12870</v>
      </c>
      <c r="S47" s="33">
        <f>S48+S49+S50+S51+S53+S52</f>
        <v>12150</v>
      </c>
      <c r="T47" s="33">
        <f>T48+T49+T50+T51+T53+T52</f>
        <v>240</v>
      </c>
      <c r="U47" s="33">
        <f>U48+U49+U50+U51+U53+U52</f>
        <v>240</v>
      </c>
      <c r="V47" s="33">
        <f>V48+V49+V50+V51+V53+V52</f>
        <v>240</v>
      </c>
    </row>
    <row r="48" spans="1:22" ht="34.5" customHeight="1" thickBot="1">
      <c r="A48" s="12" t="s">
        <v>162</v>
      </c>
      <c r="B48" s="6">
        <v>3011</v>
      </c>
      <c r="C48" s="40">
        <f t="shared" si="10"/>
        <v>0</v>
      </c>
      <c r="D48" s="19">
        <f aca="true" t="shared" si="11" ref="D48:D56">I48+N48+S48</f>
        <v>0</v>
      </c>
      <c r="E48" s="19">
        <f aca="true" t="shared" si="12" ref="E48:E56">J48+O48+T48</f>
        <v>0</v>
      </c>
      <c r="F48" s="19">
        <f aca="true" t="shared" si="13" ref="F48:F56">K48+P48+U48</f>
        <v>0</v>
      </c>
      <c r="G48" s="19">
        <f aca="true" t="shared" si="14" ref="G48:G56">L48+Q48+V48</f>
        <v>0</v>
      </c>
      <c r="H48" s="36">
        <f aca="true" t="shared" si="15" ref="H48:H53">I48+J48+K48+L48</f>
        <v>0</v>
      </c>
      <c r="I48" s="27"/>
      <c r="J48" s="27"/>
      <c r="K48" s="27"/>
      <c r="L48" s="27"/>
      <c r="M48" s="36">
        <f aca="true" t="shared" si="16" ref="M48:M55">N48+O48+P48+Q48</f>
        <v>0</v>
      </c>
      <c r="N48" s="26"/>
      <c r="O48" s="26"/>
      <c r="P48" s="26"/>
      <c r="Q48" s="26"/>
      <c r="R48" s="33">
        <f aca="true" t="shared" si="17" ref="R48:R55">S48+T48+U48+V48</f>
        <v>0</v>
      </c>
      <c r="S48" s="26"/>
      <c r="T48" s="26"/>
      <c r="U48" s="26"/>
      <c r="V48" s="26"/>
    </row>
    <row r="49" spans="1:22" ht="34.5" customHeight="1" thickBot="1">
      <c r="A49" s="12" t="s">
        <v>163</v>
      </c>
      <c r="B49" s="6">
        <v>3012</v>
      </c>
      <c r="C49" s="40">
        <f t="shared" si="10"/>
        <v>21820.5</v>
      </c>
      <c r="D49" s="19">
        <f t="shared" si="11"/>
        <v>13855.3</v>
      </c>
      <c r="E49" s="19">
        <f t="shared" si="12"/>
        <v>2662</v>
      </c>
      <c r="F49" s="19">
        <f t="shared" si="13"/>
        <v>2663.2</v>
      </c>
      <c r="G49" s="19">
        <f t="shared" si="14"/>
        <v>2640</v>
      </c>
      <c r="H49" s="36">
        <f t="shared" si="15"/>
        <v>8888.3</v>
      </c>
      <c r="I49" s="27">
        <v>1688.3</v>
      </c>
      <c r="J49" s="27">
        <v>2400</v>
      </c>
      <c r="K49" s="27">
        <v>2400</v>
      </c>
      <c r="L49" s="27">
        <v>2400</v>
      </c>
      <c r="M49" s="36">
        <f t="shared" si="16"/>
        <v>62.2</v>
      </c>
      <c r="N49" s="153">
        <v>17</v>
      </c>
      <c r="O49" s="153">
        <v>22</v>
      </c>
      <c r="P49" s="153">
        <v>23.2</v>
      </c>
      <c r="Q49" s="26"/>
      <c r="R49" s="33">
        <f t="shared" si="17"/>
        <v>12870</v>
      </c>
      <c r="S49" s="26">
        <v>12150</v>
      </c>
      <c r="T49" s="26">
        <v>240</v>
      </c>
      <c r="U49" s="26">
        <v>240</v>
      </c>
      <c r="V49" s="26">
        <v>240</v>
      </c>
    </row>
    <row r="50" spans="1:22" ht="34.5" customHeight="1" thickBot="1">
      <c r="A50" s="12" t="s">
        <v>164</v>
      </c>
      <c r="B50" s="6">
        <v>3013</v>
      </c>
      <c r="C50" s="40">
        <f t="shared" si="10"/>
        <v>0</v>
      </c>
      <c r="D50" s="19">
        <f t="shared" si="11"/>
        <v>0</v>
      </c>
      <c r="E50" s="19">
        <f t="shared" si="12"/>
        <v>0</v>
      </c>
      <c r="F50" s="19">
        <f t="shared" si="13"/>
        <v>0</v>
      </c>
      <c r="G50" s="19">
        <f t="shared" si="14"/>
        <v>0</v>
      </c>
      <c r="H50" s="36">
        <f t="shared" si="15"/>
        <v>0</v>
      </c>
      <c r="I50" s="27"/>
      <c r="J50" s="27"/>
      <c r="K50" s="27"/>
      <c r="L50" s="27"/>
      <c r="M50" s="36">
        <f t="shared" si="16"/>
        <v>0</v>
      </c>
      <c r="N50" s="26"/>
      <c r="O50" s="26"/>
      <c r="P50" s="26"/>
      <c r="Q50" s="26"/>
      <c r="R50" s="33">
        <f t="shared" si="17"/>
        <v>0</v>
      </c>
      <c r="S50" s="26"/>
      <c r="T50" s="26"/>
      <c r="U50" s="26"/>
      <c r="V50" s="26"/>
    </row>
    <row r="51" spans="1:22" ht="34.5" customHeight="1" thickBot="1">
      <c r="A51" s="12" t="s">
        <v>165</v>
      </c>
      <c r="B51" s="6">
        <v>3014</v>
      </c>
      <c r="C51" s="40">
        <f t="shared" si="10"/>
        <v>0</v>
      </c>
      <c r="D51" s="19">
        <f t="shared" si="11"/>
        <v>0</v>
      </c>
      <c r="E51" s="19">
        <f t="shared" si="12"/>
        <v>0</v>
      </c>
      <c r="F51" s="19">
        <f t="shared" si="13"/>
        <v>0</v>
      </c>
      <c r="G51" s="19">
        <f t="shared" si="14"/>
        <v>0</v>
      </c>
      <c r="H51" s="36">
        <f t="shared" si="15"/>
        <v>0</v>
      </c>
      <c r="I51" s="27"/>
      <c r="J51" s="27"/>
      <c r="K51" s="27"/>
      <c r="L51" s="27"/>
      <c r="M51" s="36">
        <f t="shared" si="16"/>
        <v>0</v>
      </c>
      <c r="N51" s="26"/>
      <c r="O51" s="26"/>
      <c r="P51" s="26"/>
      <c r="Q51" s="26"/>
      <c r="R51" s="33">
        <f t="shared" si="17"/>
        <v>0</v>
      </c>
      <c r="S51" s="26"/>
      <c r="T51" s="26"/>
      <c r="U51" s="26"/>
      <c r="V51" s="26"/>
    </row>
    <row r="52" spans="1:22" ht="34.5" customHeight="1" thickBot="1">
      <c r="A52" s="12" t="s">
        <v>167</v>
      </c>
      <c r="B52" s="6">
        <v>3015</v>
      </c>
      <c r="C52" s="40">
        <f t="shared" si="10"/>
        <v>0</v>
      </c>
      <c r="D52" s="19">
        <f t="shared" si="11"/>
        <v>0</v>
      </c>
      <c r="E52" s="19">
        <f t="shared" si="12"/>
        <v>0</v>
      </c>
      <c r="F52" s="19">
        <f t="shared" si="13"/>
        <v>0</v>
      </c>
      <c r="G52" s="19">
        <f t="shared" si="14"/>
        <v>0</v>
      </c>
      <c r="H52" s="63">
        <f t="shared" si="15"/>
        <v>0</v>
      </c>
      <c r="I52" s="27"/>
      <c r="J52" s="64"/>
      <c r="K52" s="27"/>
      <c r="L52" s="27"/>
      <c r="M52" s="36">
        <f t="shared" si="16"/>
        <v>0</v>
      </c>
      <c r="N52" s="26"/>
      <c r="O52" s="26"/>
      <c r="P52" s="26"/>
      <c r="Q52" s="26"/>
      <c r="R52" s="33">
        <f t="shared" si="17"/>
        <v>0</v>
      </c>
      <c r="S52" s="26"/>
      <c r="T52" s="26"/>
      <c r="U52" s="26"/>
      <c r="V52" s="26"/>
    </row>
    <row r="53" spans="1:22" ht="34.5" customHeight="1" thickBot="1">
      <c r="A53" s="12" t="s">
        <v>168</v>
      </c>
      <c r="B53" s="6">
        <v>3016</v>
      </c>
      <c r="C53" s="40">
        <f t="shared" si="10"/>
        <v>1490</v>
      </c>
      <c r="D53" s="19">
        <f t="shared" si="11"/>
        <v>1490</v>
      </c>
      <c r="E53" s="19">
        <f t="shared" si="12"/>
        <v>0</v>
      </c>
      <c r="F53" s="19">
        <f t="shared" si="13"/>
        <v>0</v>
      </c>
      <c r="G53" s="19">
        <f t="shared" si="14"/>
        <v>0</v>
      </c>
      <c r="H53" s="63">
        <f t="shared" si="15"/>
        <v>1490</v>
      </c>
      <c r="I53" s="64">
        <v>1490</v>
      </c>
      <c r="J53" s="64"/>
      <c r="K53" s="27"/>
      <c r="L53" s="27"/>
      <c r="M53" s="36">
        <f t="shared" si="16"/>
        <v>0</v>
      </c>
      <c r="N53" s="26"/>
      <c r="O53" s="26"/>
      <c r="P53" s="26"/>
      <c r="Q53" s="26"/>
      <c r="R53" s="33">
        <f t="shared" si="17"/>
        <v>0</v>
      </c>
      <c r="S53" s="26"/>
      <c r="T53" s="26"/>
      <c r="U53" s="26"/>
      <c r="V53" s="26"/>
    </row>
    <row r="54" spans="1:22" ht="34.5" customHeight="1" thickBot="1">
      <c r="A54" s="9" t="s">
        <v>169</v>
      </c>
      <c r="B54" s="6">
        <v>3020</v>
      </c>
      <c r="C54" s="148">
        <f>H54+M54+R54</f>
        <v>60754.3</v>
      </c>
      <c r="D54" s="19">
        <f t="shared" si="11"/>
        <v>0</v>
      </c>
      <c r="E54" s="19">
        <f t="shared" si="12"/>
        <v>0</v>
      </c>
      <c r="F54" s="19">
        <f t="shared" si="13"/>
        <v>0</v>
      </c>
      <c r="G54" s="19">
        <f t="shared" si="14"/>
        <v>0</v>
      </c>
      <c r="H54" s="194">
        <v>60754.3</v>
      </c>
      <c r="I54" s="27"/>
      <c r="J54" s="27"/>
      <c r="K54" s="27"/>
      <c r="L54" s="27"/>
      <c r="M54" s="36">
        <f t="shared" si="16"/>
        <v>0</v>
      </c>
      <c r="N54" s="163"/>
      <c r="O54" s="163"/>
      <c r="P54" s="163"/>
      <c r="Q54" s="163"/>
      <c r="R54" s="33">
        <f t="shared" si="17"/>
        <v>0</v>
      </c>
      <c r="S54" s="26"/>
      <c r="T54" s="26"/>
      <c r="U54" s="26"/>
      <c r="V54" s="26"/>
    </row>
    <row r="55" spans="1:22" ht="34.5" customHeight="1" thickBot="1">
      <c r="A55" s="9" t="s">
        <v>170</v>
      </c>
      <c r="B55" s="6">
        <v>3030</v>
      </c>
      <c r="C55" s="148">
        <f>H55+M55+R55</f>
        <v>15992.2</v>
      </c>
      <c r="D55" s="19">
        <f t="shared" si="11"/>
        <v>0</v>
      </c>
      <c r="E55" s="19">
        <f t="shared" si="12"/>
        <v>0</v>
      </c>
      <c r="F55" s="19">
        <f t="shared" si="13"/>
        <v>0</v>
      </c>
      <c r="G55" s="19">
        <f t="shared" si="14"/>
        <v>0</v>
      </c>
      <c r="H55" s="194">
        <v>15992.2</v>
      </c>
      <c r="I55" s="27"/>
      <c r="J55" s="27"/>
      <c r="K55" s="27"/>
      <c r="L55" s="27"/>
      <c r="M55" s="36">
        <f t="shared" si="16"/>
        <v>0</v>
      </c>
      <c r="N55" s="163"/>
      <c r="O55" s="163"/>
      <c r="P55" s="163"/>
      <c r="Q55" s="163"/>
      <c r="R55" s="33">
        <f t="shared" si="17"/>
        <v>0</v>
      </c>
      <c r="S55" s="26"/>
      <c r="T55" s="26"/>
      <c r="U55" s="26"/>
      <c r="V55" s="26"/>
    </row>
    <row r="56" spans="1:22" ht="34.5" customHeight="1">
      <c r="A56" s="113" t="s">
        <v>171</v>
      </c>
      <c r="B56" s="114">
        <v>3040</v>
      </c>
      <c r="C56" s="115">
        <f t="shared" si="10"/>
        <v>3700</v>
      </c>
      <c r="D56" s="116">
        <f t="shared" si="11"/>
        <v>925</v>
      </c>
      <c r="E56" s="116">
        <f t="shared" si="12"/>
        <v>925</v>
      </c>
      <c r="F56" s="116">
        <f t="shared" si="13"/>
        <v>925</v>
      </c>
      <c r="G56" s="116">
        <f t="shared" si="14"/>
        <v>925</v>
      </c>
      <c r="H56" s="187">
        <f aca="true" t="shared" si="18" ref="H56:H107">I56+J56+K56+L56</f>
        <v>3700</v>
      </c>
      <c r="I56" s="186">
        <v>925</v>
      </c>
      <c r="J56" s="186">
        <v>925</v>
      </c>
      <c r="K56" s="186">
        <v>925</v>
      </c>
      <c r="L56" s="186">
        <v>925</v>
      </c>
      <c r="M56" s="117">
        <f>N56+O56+P56+Q56</f>
        <v>0</v>
      </c>
      <c r="N56" s="164"/>
      <c r="O56" s="164"/>
      <c r="P56" s="164"/>
      <c r="Q56" s="164"/>
      <c r="R56" s="119">
        <f>S56+T56+U56+V56</f>
        <v>0</v>
      </c>
      <c r="S56" s="118"/>
      <c r="T56" s="118"/>
      <c r="U56" s="118"/>
      <c r="V56" s="118"/>
    </row>
    <row r="57" spans="1:22" ht="15.75">
      <c r="A57" s="231" t="s">
        <v>200</v>
      </c>
      <c r="B57" s="231"/>
      <c r="C57" s="231"/>
      <c r="D57" s="231"/>
      <c r="E57" s="231"/>
      <c r="F57" s="231"/>
      <c r="G57" s="26"/>
      <c r="H57" s="117">
        <f t="shared" si="18"/>
        <v>0</v>
      </c>
      <c r="I57" s="26"/>
      <c r="J57" s="26"/>
      <c r="K57" s="26"/>
      <c r="L57" s="26"/>
      <c r="M57" s="117">
        <f aca="true" t="shared" si="19" ref="M57:M107">N57+O57+P57+Q57</f>
        <v>0</v>
      </c>
      <c r="N57" s="26"/>
      <c r="O57" s="26"/>
      <c r="P57" s="26"/>
      <c r="Q57" s="26"/>
      <c r="R57" s="119">
        <f aca="true" t="shared" si="20" ref="R57:R107">S57+T57+U57+V57</f>
        <v>0</v>
      </c>
      <c r="S57" s="26"/>
      <c r="T57" s="26"/>
      <c r="U57" s="26"/>
      <c r="V57" s="26"/>
    </row>
    <row r="58" spans="1:22" ht="31.5">
      <c r="A58" s="106" t="s">
        <v>193</v>
      </c>
      <c r="B58" s="93">
        <v>4010</v>
      </c>
      <c r="C58" s="112">
        <f>D58+E58+F58+G58</f>
        <v>17</v>
      </c>
      <c r="D58" s="54">
        <f>I58+N58+S58</f>
        <v>6.5</v>
      </c>
      <c r="E58" s="54">
        <f>J58+O58+T58</f>
        <v>3.5</v>
      </c>
      <c r="F58" s="54">
        <f>K58+P58+U58</f>
        <v>3.5</v>
      </c>
      <c r="G58" s="54">
        <f>L58+Q58+V58</f>
        <v>3.5</v>
      </c>
      <c r="H58" s="117">
        <f t="shared" si="18"/>
        <v>0</v>
      </c>
      <c r="I58" s="26"/>
      <c r="J58" s="26"/>
      <c r="K58" s="26"/>
      <c r="L58" s="26"/>
      <c r="M58" s="117">
        <f t="shared" si="19"/>
        <v>2</v>
      </c>
      <c r="N58" s="26">
        <f>N61</f>
        <v>0.5</v>
      </c>
      <c r="O58" s="26">
        <f>O61</f>
        <v>0.5</v>
      </c>
      <c r="P58" s="26">
        <f>P61</f>
        <v>0.5</v>
      </c>
      <c r="Q58" s="26">
        <f>Q61</f>
        <v>0.5</v>
      </c>
      <c r="R58" s="119">
        <f t="shared" si="20"/>
        <v>15</v>
      </c>
      <c r="S58" s="26">
        <f>S61</f>
        <v>6</v>
      </c>
      <c r="T58" s="26">
        <f>T61</f>
        <v>3</v>
      </c>
      <c r="U58" s="26">
        <f>U61</f>
        <v>3</v>
      </c>
      <c r="V58" s="26">
        <f>V61</f>
        <v>3</v>
      </c>
    </row>
    <row r="59" spans="1:22" ht="15.75">
      <c r="A59" s="107" t="s">
        <v>194</v>
      </c>
      <c r="B59" s="93">
        <v>4011</v>
      </c>
      <c r="C59" s="112">
        <f aca="true" t="shared" si="21" ref="C59:C67">D59+E59+F59+G59</f>
        <v>0</v>
      </c>
      <c r="D59" s="54">
        <f aca="true" t="shared" si="22" ref="D59:D67">I59+N59+S59</f>
        <v>0</v>
      </c>
      <c r="E59" s="54">
        <f aca="true" t="shared" si="23" ref="E59:E67">J59+O59+T59</f>
        <v>0</v>
      </c>
      <c r="F59" s="54">
        <f aca="true" t="shared" si="24" ref="F59:F67">K59+P59+U59</f>
        <v>0</v>
      </c>
      <c r="G59" s="54">
        <f aca="true" t="shared" si="25" ref="G59:G67">L59+Q59+V59</f>
        <v>0</v>
      </c>
      <c r="H59" s="117">
        <f t="shared" si="18"/>
        <v>0</v>
      </c>
      <c r="I59" s="26"/>
      <c r="J59" s="26"/>
      <c r="K59" s="26"/>
      <c r="L59" s="26"/>
      <c r="M59" s="117">
        <f t="shared" si="19"/>
        <v>0</v>
      </c>
      <c r="N59" s="26"/>
      <c r="O59" s="26"/>
      <c r="P59" s="26"/>
      <c r="Q59" s="26"/>
      <c r="R59" s="119">
        <f t="shared" si="20"/>
        <v>0</v>
      </c>
      <c r="S59" s="26"/>
      <c r="T59" s="26"/>
      <c r="U59" s="26"/>
      <c r="V59" s="26"/>
    </row>
    <row r="60" spans="1:22" ht="15.75">
      <c r="A60" s="108" t="s">
        <v>195</v>
      </c>
      <c r="B60" s="93">
        <v>4012</v>
      </c>
      <c r="C60" s="112">
        <f t="shared" si="21"/>
        <v>0</v>
      </c>
      <c r="D60" s="54">
        <f>I60+N60+S60</f>
        <v>0</v>
      </c>
      <c r="E60" s="54">
        <f t="shared" si="23"/>
        <v>0</v>
      </c>
      <c r="F60" s="54">
        <f t="shared" si="24"/>
        <v>0</v>
      </c>
      <c r="G60" s="54">
        <f t="shared" si="25"/>
        <v>0</v>
      </c>
      <c r="H60" s="117">
        <f t="shared" si="18"/>
        <v>0</v>
      </c>
      <c r="I60" s="26"/>
      <c r="J60" s="26"/>
      <c r="K60" s="26"/>
      <c r="L60" s="26"/>
      <c r="M60" s="117">
        <f t="shared" si="19"/>
        <v>0</v>
      </c>
      <c r="N60" s="26"/>
      <c r="O60" s="26"/>
      <c r="P60" s="26"/>
      <c r="Q60" s="26"/>
      <c r="R60" s="119">
        <f t="shared" si="20"/>
        <v>0</v>
      </c>
      <c r="S60" s="26"/>
      <c r="T60" s="26"/>
      <c r="U60" s="26"/>
      <c r="V60" s="26"/>
    </row>
    <row r="61" spans="1:22" ht="15.75">
      <c r="A61" s="107" t="s">
        <v>196</v>
      </c>
      <c r="B61" s="93">
        <v>4013</v>
      </c>
      <c r="C61" s="112">
        <f t="shared" si="21"/>
        <v>17</v>
      </c>
      <c r="D61" s="54">
        <f t="shared" si="22"/>
        <v>6.5</v>
      </c>
      <c r="E61" s="54">
        <f t="shared" si="23"/>
        <v>3.5</v>
      </c>
      <c r="F61" s="54">
        <f t="shared" si="24"/>
        <v>3.5</v>
      </c>
      <c r="G61" s="54">
        <f t="shared" si="25"/>
        <v>3.5</v>
      </c>
      <c r="H61" s="117">
        <f t="shared" si="18"/>
        <v>0</v>
      </c>
      <c r="I61" s="26"/>
      <c r="J61" s="26"/>
      <c r="K61" s="26"/>
      <c r="L61" s="26"/>
      <c r="M61" s="117">
        <f t="shared" si="19"/>
        <v>2</v>
      </c>
      <c r="N61" s="26">
        <v>0.5</v>
      </c>
      <c r="O61" s="26">
        <v>0.5</v>
      </c>
      <c r="P61" s="26">
        <v>0.5</v>
      </c>
      <c r="Q61" s="26">
        <v>0.5</v>
      </c>
      <c r="R61" s="119">
        <f t="shared" si="20"/>
        <v>15</v>
      </c>
      <c r="S61" s="26">
        <v>6</v>
      </c>
      <c r="T61" s="26">
        <v>3</v>
      </c>
      <c r="U61" s="26">
        <v>3</v>
      </c>
      <c r="V61" s="26">
        <v>3</v>
      </c>
    </row>
    <row r="62" spans="1:22" ht="15.75">
      <c r="A62" s="54" t="s">
        <v>197</v>
      </c>
      <c r="B62" s="93">
        <v>4020</v>
      </c>
      <c r="C62" s="112">
        <f t="shared" si="21"/>
        <v>0</v>
      </c>
      <c r="D62" s="54">
        <f t="shared" si="22"/>
        <v>0</v>
      </c>
      <c r="E62" s="54">
        <f t="shared" si="23"/>
        <v>0</v>
      </c>
      <c r="F62" s="54">
        <f t="shared" si="24"/>
        <v>0</v>
      </c>
      <c r="G62" s="54">
        <f t="shared" si="25"/>
        <v>0</v>
      </c>
      <c r="H62" s="117">
        <f t="shared" si="18"/>
        <v>0</v>
      </c>
      <c r="I62" s="26"/>
      <c r="J62" s="26"/>
      <c r="K62" s="26"/>
      <c r="L62" s="26"/>
      <c r="M62" s="117">
        <f t="shared" si="19"/>
        <v>0</v>
      </c>
      <c r="N62" s="26"/>
      <c r="O62" s="26"/>
      <c r="P62" s="26"/>
      <c r="Q62" s="26"/>
      <c r="R62" s="119">
        <f t="shared" si="20"/>
        <v>0</v>
      </c>
      <c r="S62" s="26"/>
      <c r="T62" s="26"/>
      <c r="U62" s="26"/>
      <c r="V62" s="26"/>
    </row>
    <row r="63" spans="1:22" ht="31.5">
      <c r="A63" s="106" t="s">
        <v>198</v>
      </c>
      <c r="B63" s="93">
        <v>4030</v>
      </c>
      <c r="C63" s="112">
        <f t="shared" si="21"/>
        <v>0</v>
      </c>
      <c r="D63" s="54">
        <f t="shared" si="22"/>
        <v>0</v>
      </c>
      <c r="E63" s="54">
        <f t="shared" si="23"/>
        <v>0</v>
      </c>
      <c r="F63" s="54">
        <f t="shared" si="24"/>
        <v>0</v>
      </c>
      <c r="G63" s="54">
        <f t="shared" si="25"/>
        <v>0</v>
      </c>
      <c r="H63" s="117">
        <f t="shared" si="18"/>
        <v>0</v>
      </c>
      <c r="I63" s="26"/>
      <c r="J63" s="26"/>
      <c r="K63" s="26"/>
      <c r="L63" s="26"/>
      <c r="M63" s="117">
        <f t="shared" si="19"/>
        <v>0</v>
      </c>
      <c r="N63" s="26"/>
      <c r="O63" s="26"/>
      <c r="P63" s="26"/>
      <c r="Q63" s="26"/>
      <c r="R63" s="119">
        <f t="shared" si="20"/>
        <v>0</v>
      </c>
      <c r="S63" s="26"/>
      <c r="T63" s="26"/>
      <c r="U63" s="26"/>
      <c r="V63" s="26"/>
    </row>
    <row r="64" spans="1:22" ht="15.75">
      <c r="A64" s="107" t="s">
        <v>194</v>
      </c>
      <c r="B64" s="93">
        <v>4031</v>
      </c>
      <c r="C64" s="112">
        <f t="shared" si="21"/>
        <v>0</v>
      </c>
      <c r="D64" s="54">
        <f t="shared" si="22"/>
        <v>0</v>
      </c>
      <c r="E64" s="54">
        <f t="shared" si="23"/>
        <v>0</v>
      </c>
      <c r="F64" s="54">
        <f t="shared" si="24"/>
        <v>0</v>
      </c>
      <c r="G64" s="54">
        <f t="shared" si="25"/>
        <v>0</v>
      </c>
      <c r="H64" s="117">
        <f t="shared" si="18"/>
        <v>0</v>
      </c>
      <c r="I64" s="26"/>
      <c r="J64" s="26"/>
      <c r="K64" s="26"/>
      <c r="L64" s="26"/>
      <c r="M64" s="117">
        <f t="shared" si="19"/>
        <v>0</v>
      </c>
      <c r="N64" s="26"/>
      <c r="O64" s="26"/>
      <c r="P64" s="26"/>
      <c r="Q64" s="26"/>
      <c r="R64" s="119">
        <f t="shared" si="20"/>
        <v>0</v>
      </c>
      <c r="S64" s="26"/>
      <c r="T64" s="26"/>
      <c r="U64" s="26"/>
      <c r="V64" s="26"/>
    </row>
    <row r="65" spans="1:22" ht="15.75">
      <c r="A65" s="108" t="s">
        <v>195</v>
      </c>
      <c r="B65" s="101">
        <v>4032</v>
      </c>
      <c r="C65" s="112">
        <f t="shared" si="21"/>
        <v>0</v>
      </c>
      <c r="D65" s="54">
        <f t="shared" si="22"/>
        <v>0</v>
      </c>
      <c r="E65" s="54">
        <f t="shared" si="23"/>
        <v>0</v>
      </c>
      <c r="F65" s="54">
        <f t="shared" si="24"/>
        <v>0</v>
      </c>
      <c r="G65" s="54">
        <f t="shared" si="25"/>
        <v>0</v>
      </c>
      <c r="H65" s="117">
        <f t="shared" si="18"/>
        <v>0</v>
      </c>
      <c r="I65" s="26"/>
      <c r="J65" s="26"/>
      <c r="K65" s="26"/>
      <c r="L65" s="26"/>
      <c r="M65" s="117">
        <f t="shared" si="19"/>
        <v>0</v>
      </c>
      <c r="N65" s="26"/>
      <c r="O65" s="26"/>
      <c r="P65" s="26"/>
      <c r="Q65" s="26"/>
      <c r="R65" s="119">
        <f t="shared" si="20"/>
        <v>0</v>
      </c>
      <c r="S65" s="26"/>
      <c r="T65" s="26"/>
      <c r="U65" s="26"/>
      <c r="V65" s="26"/>
    </row>
    <row r="66" spans="1:22" ht="15.75">
      <c r="A66" s="107" t="s">
        <v>196</v>
      </c>
      <c r="B66" s="101">
        <v>4033</v>
      </c>
      <c r="C66" s="112">
        <f t="shared" si="21"/>
        <v>0</v>
      </c>
      <c r="D66" s="54">
        <f t="shared" si="22"/>
        <v>0</v>
      </c>
      <c r="E66" s="54">
        <f t="shared" si="23"/>
        <v>0</v>
      </c>
      <c r="F66" s="54">
        <f t="shared" si="24"/>
        <v>0</v>
      </c>
      <c r="G66" s="54">
        <f t="shared" si="25"/>
        <v>0</v>
      </c>
      <c r="H66" s="117">
        <f t="shared" si="18"/>
        <v>0</v>
      </c>
      <c r="I66" s="26"/>
      <c r="J66" s="26"/>
      <c r="K66" s="26"/>
      <c r="L66" s="26"/>
      <c r="M66" s="117">
        <f t="shared" si="19"/>
        <v>0</v>
      </c>
      <c r="N66" s="26"/>
      <c r="O66" s="26"/>
      <c r="P66" s="26"/>
      <c r="Q66" s="26"/>
      <c r="R66" s="119">
        <f t="shared" si="20"/>
        <v>0</v>
      </c>
      <c r="S66" s="26"/>
      <c r="T66" s="26"/>
      <c r="U66" s="26"/>
      <c r="V66" s="26"/>
    </row>
    <row r="67" spans="1:22" ht="15.75">
      <c r="A67" s="54" t="s">
        <v>199</v>
      </c>
      <c r="B67" s="93">
        <v>4040</v>
      </c>
      <c r="C67" s="112">
        <f t="shared" si="21"/>
        <v>0</v>
      </c>
      <c r="D67" s="54">
        <f t="shared" si="22"/>
        <v>0</v>
      </c>
      <c r="E67" s="54">
        <f t="shared" si="23"/>
        <v>0</v>
      </c>
      <c r="F67" s="54">
        <f t="shared" si="24"/>
        <v>0</v>
      </c>
      <c r="G67" s="54">
        <f t="shared" si="25"/>
        <v>0</v>
      </c>
      <c r="H67" s="117">
        <f t="shared" si="18"/>
        <v>0</v>
      </c>
      <c r="I67" s="26"/>
      <c r="J67" s="26"/>
      <c r="K67" s="26"/>
      <c r="L67" s="26"/>
      <c r="M67" s="117">
        <f t="shared" si="19"/>
        <v>0</v>
      </c>
      <c r="N67" s="26"/>
      <c r="O67" s="26"/>
      <c r="P67" s="26"/>
      <c r="Q67" s="26"/>
      <c r="R67" s="119">
        <f t="shared" si="20"/>
        <v>0</v>
      </c>
      <c r="S67" s="26"/>
      <c r="T67" s="26"/>
      <c r="U67" s="26"/>
      <c r="V67" s="26"/>
    </row>
    <row r="68" spans="1:22" ht="15.75">
      <c r="A68" s="232" t="s">
        <v>201</v>
      </c>
      <c r="B68" s="232"/>
      <c r="C68" s="232"/>
      <c r="D68" s="232"/>
      <c r="E68" s="232"/>
      <c r="F68" s="232"/>
      <c r="G68" s="26"/>
      <c r="H68" s="117">
        <f t="shared" si="18"/>
        <v>0</v>
      </c>
      <c r="I68" s="26"/>
      <c r="J68" s="26"/>
      <c r="K68" s="26"/>
      <c r="L68" s="26"/>
      <c r="M68" s="117">
        <f t="shared" si="19"/>
        <v>0</v>
      </c>
      <c r="N68" s="26"/>
      <c r="O68" s="26"/>
      <c r="P68" s="26"/>
      <c r="Q68" s="26"/>
      <c r="R68" s="119">
        <f t="shared" si="20"/>
        <v>0</v>
      </c>
      <c r="S68" s="26"/>
      <c r="T68" s="26"/>
      <c r="U68" s="26"/>
      <c r="V68" s="26"/>
    </row>
    <row r="69" spans="1:22" ht="15.75">
      <c r="A69" s="106" t="s">
        <v>202</v>
      </c>
      <c r="B69" s="101">
        <v>5010</v>
      </c>
      <c r="C69" s="112">
        <f>H69</f>
        <v>0</v>
      </c>
      <c r="D69" s="54">
        <f aca="true" t="shared" si="26" ref="D69:G72">I69+N69+S69</f>
        <v>0</v>
      </c>
      <c r="E69" s="54">
        <f t="shared" si="26"/>
        <v>0</v>
      </c>
      <c r="F69" s="54">
        <f t="shared" si="26"/>
        <v>0</v>
      </c>
      <c r="G69" s="54">
        <f t="shared" si="26"/>
        <v>0</v>
      </c>
      <c r="H69" s="190">
        <v>0</v>
      </c>
      <c r="I69" s="26"/>
      <c r="J69" s="26"/>
      <c r="K69" s="26"/>
      <c r="L69" s="26"/>
      <c r="M69" s="117">
        <f t="shared" si="19"/>
        <v>0</v>
      </c>
      <c r="N69" s="26"/>
      <c r="O69" s="26"/>
      <c r="P69" s="26"/>
      <c r="Q69" s="26"/>
      <c r="R69" s="119">
        <f t="shared" si="20"/>
        <v>0</v>
      </c>
      <c r="S69" s="26"/>
      <c r="T69" s="26"/>
      <c r="U69" s="26"/>
      <c r="V69" s="26"/>
    </row>
    <row r="70" spans="1:22" ht="31.5">
      <c r="A70" s="106" t="s">
        <v>205</v>
      </c>
      <c r="B70" s="101">
        <v>5020</v>
      </c>
      <c r="C70" s="112">
        <f>H70</f>
        <v>0</v>
      </c>
      <c r="D70" s="54">
        <f t="shared" si="26"/>
        <v>0</v>
      </c>
      <c r="E70" s="54">
        <f t="shared" si="26"/>
        <v>0</v>
      </c>
      <c r="F70" s="54">
        <f t="shared" si="26"/>
        <v>0</v>
      </c>
      <c r="G70" s="54">
        <f t="shared" si="26"/>
        <v>0</v>
      </c>
      <c r="H70" s="190">
        <v>0</v>
      </c>
      <c r="I70" s="26"/>
      <c r="J70" s="26"/>
      <c r="K70" s="26"/>
      <c r="L70" s="26"/>
      <c r="M70" s="117">
        <f t="shared" si="19"/>
        <v>0</v>
      </c>
      <c r="N70" s="26"/>
      <c r="O70" s="26"/>
      <c r="P70" s="26"/>
      <c r="Q70" s="26"/>
      <c r="R70" s="119">
        <f t="shared" si="20"/>
        <v>0</v>
      </c>
      <c r="S70" s="26"/>
      <c r="T70" s="26"/>
      <c r="U70" s="26"/>
      <c r="V70" s="26"/>
    </row>
    <row r="71" spans="1:22" ht="63">
      <c r="A71" s="106" t="s">
        <v>203</v>
      </c>
      <c r="B71" s="101">
        <v>5030</v>
      </c>
      <c r="C71" s="112">
        <f>H71</f>
        <v>0</v>
      </c>
      <c r="D71" s="54">
        <f t="shared" si="26"/>
        <v>0</v>
      </c>
      <c r="E71" s="54">
        <f t="shared" si="26"/>
        <v>0</v>
      </c>
      <c r="F71" s="54">
        <f t="shared" si="26"/>
        <v>0</v>
      </c>
      <c r="G71" s="54">
        <f t="shared" si="26"/>
        <v>0</v>
      </c>
      <c r="H71" s="190">
        <v>0</v>
      </c>
      <c r="I71" s="26"/>
      <c r="J71" s="26"/>
      <c r="K71" s="26"/>
      <c r="L71" s="26"/>
      <c r="M71" s="117">
        <f t="shared" si="19"/>
        <v>0</v>
      </c>
      <c r="N71" s="26"/>
      <c r="O71" s="26"/>
      <c r="P71" s="26"/>
      <c r="Q71" s="26"/>
      <c r="R71" s="119">
        <f t="shared" si="20"/>
        <v>0</v>
      </c>
      <c r="S71" s="26"/>
      <c r="T71" s="26"/>
      <c r="U71" s="26"/>
      <c r="V71" s="26"/>
    </row>
    <row r="72" spans="1:22" ht="15.75">
      <c r="A72" s="106" t="s">
        <v>204</v>
      </c>
      <c r="B72" s="101">
        <v>5040</v>
      </c>
      <c r="C72" s="112">
        <f>H72</f>
        <v>0</v>
      </c>
      <c r="D72" s="54">
        <f t="shared" si="26"/>
        <v>0</v>
      </c>
      <c r="E72" s="54">
        <f t="shared" si="26"/>
        <v>0</v>
      </c>
      <c r="F72" s="54">
        <f t="shared" si="26"/>
        <v>0</v>
      </c>
      <c r="G72" s="54">
        <f t="shared" si="26"/>
        <v>0</v>
      </c>
      <c r="H72" s="190">
        <v>0</v>
      </c>
      <c r="I72" s="26"/>
      <c r="J72" s="26"/>
      <c r="K72" s="26"/>
      <c r="L72" s="26"/>
      <c r="M72" s="117">
        <f t="shared" si="19"/>
        <v>0</v>
      </c>
      <c r="N72" s="26"/>
      <c r="O72" s="26"/>
      <c r="P72" s="26"/>
      <c r="Q72" s="26"/>
      <c r="R72" s="119">
        <f t="shared" si="20"/>
        <v>0</v>
      </c>
      <c r="S72" s="26"/>
      <c r="T72" s="26"/>
      <c r="U72" s="26"/>
      <c r="V72" s="26"/>
    </row>
    <row r="73" spans="1:22" ht="16.5" thickBot="1">
      <c r="A73" s="232" t="s">
        <v>206</v>
      </c>
      <c r="B73" s="232"/>
      <c r="C73" s="232"/>
      <c r="D73" s="232"/>
      <c r="E73" s="232"/>
      <c r="F73" s="232"/>
      <c r="G73" s="26"/>
      <c r="H73" s="191">
        <f t="shared" si="18"/>
        <v>0</v>
      </c>
      <c r="I73" s="26"/>
      <c r="J73" s="26"/>
      <c r="K73" s="26"/>
      <c r="L73" s="26"/>
      <c r="M73" s="117">
        <f t="shared" si="19"/>
        <v>0</v>
      </c>
      <c r="N73" s="26"/>
      <c r="O73" s="26"/>
      <c r="P73" s="26"/>
      <c r="Q73" s="26"/>
      <c r="R73" s="119">
        <f t="shared" si="20"/>
        <v>0</v>
      </c>
      <c r="S73" s="26"/>
      <c r="T73" s="26"/>
      <c r="U73" s="26"/>
      <c r="V73" s="26"/>
    </row>
    <row r="74" spans="1:22" ht="16.5" thickBot="1">
      <c r="A74" s="54" t="s">
        <v>207</v>
      </c>
      <c r="B74" s="101">
        <v>6010</v>
      </c>
      <c r="C74" s="112">
        <f>H74+M74+R74</f>
        <v>44966.1</v>
      </c>
      <c r="D74" s="54">
        <f aca="true" t="shared" si="27" ref="D74:G78">I74+N74+S74</f>
        <v>0</v>
      </c>
      <c r="E74" s="54">
        <f t="shared" si="27"/>
        <v>0</v>
      </c>
      <c r="F74" s="54">
        <f t="shared" si="27"/>
        <v>0</v>
      </c>
      <c r="G74" s="54">
        <f t="shared" si="27"/>
        <v>0</v>
      </c>
      <c r="H74" s="192">
        <v>44966.1</v>
      </c>
      <c r="I74" s="26"/>
      <c r="J74" s="26"/>
      <c r="K74" s="26"/>
      <c r="L74" s="26"/>
      <c r="M74" s="54"/>
      <c r="N74" s="26"/>
      <c r="O74" s="26"/>
      <c r="P74" s="26"/>
      <c r="Q74" s="26"/>
      <c r="R74" s="119">
        <f t="shared" si="20"/>
        <v>0</v>
      </c>
      <c r="S74" s="26"/>
      <c r="T74" s="26"/>
      <c r="U74" s="26"/>
      <c r="V74" s="26"/>
    </row>
    <row r="75" spans="1:22" ht="16.5" thickBot="1">
      <c r="A75" s="54" t="s">
        <v>208</v>
      </c>
      <c r="B75" s="101">
        <v>6020</v>
      </c>
      <c r="C75" s="112">
        <f>H75+M75+R75</f>
        <v>19642.7</v>
      </c>
      <c r="D75" s="54">
        <f t="shared" si="27"/>
        <v>0</v>
      </c>
      <c r="E75" s="54">
        <f t="shared" si="27"/>
        <v>0</v>
      </c>
      <c r="F75" s="54">
        <f t="shared" si="27"/>
        <v>0</v>
      </c>
      <c r="G75" s="54">
        <f t="shared" si="27"/>
        <v>0</v>
      </c>
      <c r="H75" s="192">
        <v>19642.7</v>
      </c>
      <c r="I75" s="26"/>
      <c r="J75" s="26"/>
      <c r="K75" s="26"/>
      <c r="L75" s="26"/>
      <c r="M75" s="54"/>
      <c r="N75" s="26"/>
      <c r="O75" s="26"/>
      <c r="P75" s="26"/>
      <c r="Q75" s="26"/>
      <c r="R75" s="119">
        <f t="shared" si="20"/>
        <v>0</v>
      </c>
      <c r="S75" s="26"/>
      <c r="T75" s="26"/>
      <c r="U75" s="26"/>
      <c r="V75" s="26"/>
    </row>
    <row r="76" spans="1:22" ht="16.5" thickBot="1">
      <c r="A76" s="54" t="s">
        <v>209</v>
      </c>
      <c r="B76" s="101">
        <v>6030</v>
      </c>
      <c r="C76" s="112">
        <f>H76+M76+R76</f>
        <v>64608.8</v>
      </c>
      <c r="D76" s="54">
        <f t="shared" si="27"/>
        <v>0</v>
      </c>
      <c r="E76" s="54">
        <f t="shared" si="27"/>
        <v>0</v>
      </c>
      <c r="F76" s="54">
        <f t="shared" si="27"/>
        <v>0</v>
      </c>
      <c r="G76" s="54">
        <f t="shared" si="27"/>
        <v>0</v>
      </c>
      <c r="H76" s="192">
        <v>64608.8</v>
      </c>
      <c r="I76" s="26"/>
      <c r="J76" s="26"/>
      <c r="K76" s="26"/>
      <c r="L76" s="26"/>
      <c r="M76" s="54"/>
      <c r="N76" s="26"/>
      <c r="O76" s="26"/>
      <c r="P76" s="26"/>
      <c r="Q76" s="26"/>
      <c r="R76" s="119">
        <f t="shared" si="20"/>
        <v>0</v>
      </c>
      <c r="S76" s="26"/>
      <c r="T76" s="26"/>
      <c r="U76" s="26"/>
      <c r="V76" s="26"/>
    </row>
    <row r="77" spans="1:22" ht="16.5" thickBot="1">
      <c r="A77" s="54" t="s">
        <v>210</v>
      </c>
      <c r="B77" s="101">
        <v>6040</v>
      </c>
      <c r="C77" s="112">
        <f>H77+M77+R77</f>
        <v>1668.6</v>
      </c>
      <c r="D77" s="54">
        <f t="shared" si="27"/>
        <v>0</v>
      </c>
      <c r="E77" s="54">
        <f t="shared" si="27"/>
        <v>0</v>
      </c>
      <c r="F77" s="54">
        <f t="shared" si="27"/>
        <v>0</v>
      </c>
      <c r="G77" s="54">
        <f t="shared" si="27"/>
        <v>0</v>
      </c>
      <c r="H77" s="192">
        <v>1668.6</v>
      </c>
      <c r="I77" s="26"/>
      <c r="J77" s="26"/>
      <c r="K77" s="26"/>
      <c r="L77" s="26"/>
      <c r="M77" s="117">
        <f t="shared" si="19"/>
        <v>0</v>
      </c>
      <c r="N77" s="26"/>
      <c r="O77" s="26"/>
      <c r="P77" s="26"/>
      <c r="Q77" s="26"/>
      <c r="R77" s="119">
        <f t="shared" si="20"/>
        <v>0</v>
      </c>
      <c r="S77" s="26"/>
      <c r="T77" s="26"/>
      <c r="U77" s="26"/>
      <c r="V77" s="26"/>
    </row>
    <row r="78" spans="1:22" ht="15.75">
      <c r="A78" s="54" t="s">
        <v>211</v>
      </c>
      <c r="B78" s="101">
        <v>6050</v>
      </c>
      <c r="C78" s="112">
        <f>H78+M78+R78</f>
        <v>0</v>
      </c>
      <c r="D78" s="54">
        <f t="shared" si="27"/>
        <v>0</v>
      </c>
      <c r="E78" s="54">
        <f t="shared" si="27"/>
        <v>0</v>
      </c>
      <c r="F78" s="54">
        <f t="shared" si="27"/>
        <v>0</v>
      </c>
      <c r="G78" s="54">
        <f t="shared" si="27"/>
        <v>0</v>
      </c>
      <c r="H78" s="190">
        <v>0</v>
      </c>
      <c r="I78" s="26"/>
      <c r="J78" s="26"/>
      <c r="K78" s="26"/>
      <c r="L78" s="26"/>
      <c r="M78" s="117">
        <f t="shared" si="19"/>
        <v>0</v>
      </c>
      <c r="N78" s="26"/>
      <c r="O78" s="26"/>
      <c r="P78" s="26"/>
      <c r="Q78" s="26"/>
      <c r="R78" s="119">
        <f t="shared" si="20"/>
        <v>0</v>
      </c>
      <c r="S78" s="26"/>
      <c r="T78" s="26"/>
      <c r="U78" s="26"/>
      <c r="V78" s="26"/>
    </row>
    <row r="79" spans="1:22" ht="15.75">
      <c r="A79" s="232" t="s">
        <v>212</v>
      </c>
      <c r="B79" s="232"/>
      <c r="C79" s="232"/>
      <c r="D79" s="232"/>
      <c r="E79" s="232"/>
      <c r="F79" s="232"/>
      <c r="G79" s="26"/>
      <c r="H79" s="191">
        <f t="shared" si="18"/>
        <v>0</v>
      </c>
      <c r="I79" s="26"/>
      <c r="J79" s="26"/>
      <c r="K79" s="26"/>
      <c r="L79" s="26"/>
      <c r="M79" s="117">
        <f t="shared" si="19"/>
        <v>0</v>
      </c>
      <c r="N79" s="26"/>
      <c r="O79" s="26"/>
      <c r="P79" s="26"/>
      <c r="Q79" s="26"/>
      <c r="R79" s="119">
        <f t="shared" si="20"/>
        <v>0</v>
      </c>
      <c r="S79" s="26"/>
      <c r="T79" s="26"/>
      <c r="U79" s="26"/>
      <c r="V79" s="26"/>
    </row>
    <row r="80" spans="1:22" ht="78.75">
      <c r="A80" s="109" t="s">
        <v>213</v>
      </c>
      <c r="B80" s="110">
        <v>7010</v>
      </c>
      <c r="C80" s="173">
        <f>H80+M80</f>
        <v>370.25</v>
      </c>
      <c r="D80" s="54">
        <f>D81+D82+D83+D84+D85+D86</f>
        <v>370.25</v>
      </c>
      <c r="E80" s="55">
        <f>E81+E82+E83+E84+E85+E86</f>
        <v>370.25</v>
      </c>
      <c r="F80" s="54">
        <f aca="true" t="shared" si="28" ref="F80:Q80">F81+F82+F83+F84+F85+F86</f>
        <v>370.25</v>
      </c>
      <c r="G80" s="54">
        <f t="shared" si="28"/>
        <v>370.25</v>
      </c>
      <c r="H80" s="193">
        <f>H81+H82+H83+H84+H85+H86</f>
        <v>362.75</v>
      </c>
      <c r="I80" s="188">
        <f t="shared" si="28"/>
        <v>362.75</v>
      </c>
      <c r="J80" s="117">
        <f t="shared" si="28"/>
        <v>362.75</v>
      </c>
      <c r="K80" s="117">
        <f t="shared" si="28"/>
        <v>362.75</v>
      </c>
      <c r="L80" s="175">
        <f>L81+L82+L83+L84+L85+L86</f>
        <v>362.75</v>
      </c>
      <c r="M80" s="26">
        <f t="shared" si="28"/>
        <v>7.5</v>
      </c>
      <c r="N80" s="170">
        <f>N81+N82+N83+N84+N85+N86</f>
        <v>7.5</v>
      </c>
      <c r="O80" s="26">
        <f t="shared" si="28"/>
        <v>7.5</v>
      </c>
      <c r="P80" s="26">
        <f t="shared" si="28"/>
        <v>7.5</v>
      </c>
      <c r="Q80" s="26">
        <f t="shared" si="28"/>
        <v>7.5</v>
      </c>
      <c r="R80" s="119">
        <f t="shared" si="20"/>
        <v>0</v>
      </c>
      <c r="S80" s="26"/>
      <c r="T80" s="26"/>
      <c r="U80" s="26"/>
      <c r="V80" s="26"/>
    </row>
    <row r="81" spans="1:22" ht="15.75">
      <c r="A81" s="111" t="s">
        <v>214</v>
      </c>
      <c r="B81" s="110">
        <v>7011</v>
      </c>
      <c r="C81" s="112">
        <f aca="true" t="shared" si="29" ref="C81:C86">H81+M81</f>
        <v>6</v>
      </c>
      <c r="D81" s="55">
        <f>I81+N81+S81</f>
        <v>6</v>
      </c>
      <c r="E81" s="55">
        <f aca="true" t="shared" si="30" ref="E81:G86">J81+O81+T81</f>
        <v>6</v>
      </c>
      <c r="F81" s="55">
        <f t="shared" si="30"/>
        <v>6</v>
      </c>
      <c r="G81" s="55">
        <f t="shared" si="30"/>
        <v>6</v>
      </c>
      <c r="H81" s="153">
        <v>6</v>
      </c>
      <c r="I81" s="183">
        <v>6</v>
      </c>
      <c r="J81" s="153">
        <v>6</v>
      </c>
      <c r="K81" s="153">
        <v>6</v>
      </c>
      <c r="L81" s="153">
        <v>6</v>
      </c>
      <c r="M81" s="26"/>
      <c r="N81" s="26"/>
      <c r="O81" s="26"/>
      <c r="P81" s="26"/>
      <c r="Q81" s="26"/>
      <c r="R81" s="119">
        <f t="shared" si="20"/>
        <v>0</v>
      </c>
      <c r="S81" s="26"/>
      <c r="T81" s="26"/>
      <c r="U81" s="26"/>
      <c r="V81" s="26"/>
    </row>
    <row r="82" spans="1:22" ht="15.75">
      <c r="A82" s="111" t="s">
        <v>215</v>
      </c>
      <c r="B82" s="101">
        <v>7012</v>
      </c>
      <c r="C82" s="112">
        <f t="shared" si="29"/>
        <v>80.25</v>
      </c>
      <c r="D82" s="172">
        <f>I82+N82+S82</f>
        <v>80.25</v>
      </c>
      <c r="E82" s="172">
        <f t="shared" si="30"/>
        <v>80.25</v>
      </c>
      <c r="F82" s="172">
        <f t="shared" si="30"/>
        <v>80.25</v>
      </c>
      <c r="G82" s="172">
        <f t="shared" si="30"/>
        <v>80.25</v>
      </c>
      <c r="H82" s="170">
        <v>77.5</v>
      </c>
      <c r="I82" s="95">
        <v>77.5</v>
      </c>
      <c r="J82" s="170">
        <v>77.5</v>
      </c>
      <c r="K82" s="170">
        <v>77.5</v>
      </c>
      <c r="L82" s="170">
        <v>77.5</v>
      </c>
      <c r="M82" s="170">
        <v>2.75</v>
      </c>
      <c r="N82" s="170">
        <v>2.75</v>
      </c>
      <c r="O82" s="170">
        <v>2.75</v>
      </c>
      <c r="P82" s="170">
        <v>2.75</v>
      </c>
      <c r="Q82" s="170">
        <v>2.75</v>
      </c>
      <c r="R82" s="119">
        <f t="shared" si="20"/>
        <v>0</v>
      </c>
      <c r="S82" s="26"/>
      <c r="T82" s="26"/>
      <c r="U82" s="26"/>
      <c r="V82" s="26"/>
    </row>
    <row r="83" spans="1:22" ht="31.5">
      <c r="A83" s="111" t="s">
        <v>216</v>
      </c>
      <c r="B83" s="101">
        <v>7013</v>
      </c>
      <c r="C83" s="156">
        <f t="shared" si="29"/>
        <v>20.5</v>
      </c>
      <c r="D83" s="54">
        <f aca="true" t="shared" si="31" ref="D83:D107">I83+N83+S83</f>
        <v>20.5</v>
      </c>
      <c r="E83" s="54">
        <f t="shared" si="30"/>
        <v>20.5</v>
      </c>
      <c r="F83" s="54">
        <f t="shared" si="30"/>
        <v>20.5</v>
      </c>
      <c r="G83" s="54">
        <f t="shared" si="30"/>
        <v>20.5</v>
      </c>
      <c r="H83" s="153">
        <v>20.5</v>
      </c>
      <c r="I83" s="183">
        <v>20.5</v>
      </c>
      <c r="J83" s="153">
        <v>20.5</v>
      </c>
      <c r="K83" s="153">
        <v>20.5</v>
      </c>
      <c r="L83" s="153">
        <v>20.5</v>
      </c>
      <c r="M83" s="26"/>
      <c r="N83" s="26"/>
      <c r="O83" s="26"/>
      <c r="P83" s="26"/>
      <c r="Q83" s="26"/>
      <c r="R83" s="119">
        <f t="shared" si="20"/>
        <v>0</v>
      </c>
      <c r="S83" s="26"/>
      <c r="T83" s="26"/>
      <c r="U83" s="26"/>
      <c r="V83" s="26"/>
    </row>
    <row r="84" spans="1:22" ht="15.75">
      <c r="A84" s="111" t="s">
        <v>217</v>
      </c>
      <c r="B84" s="101">
        <v>7014</v>
      </c>
      <c r="C84" s="173">
        <f t="shared" si="29"/>
        <v>150</v>
      </c>
      <c r="D84" s="54">
        <f t="shared" si="31"/>
        <v>150</v>
      </c>
      <c r="E84" s="54">
        <f t="shared" si="30"/>
        <v>150</v>
      </c>
      <c r="F84" s="54">
        <f t="shared" si="30"/>
        <v>150</v>
      </c>
      <c r="G84" s="54">
        <f t="shared" si="30"/>
        <v>150</v>
      </c>
      <c r="H84" s="26">
        <v>146.75</v>
      </c>
      <c r="I84" s="163">
        <v>146.75</v>
      </c>
      <c r="J84" s="26">
        <v>146.75</v>
      </c>
      <c r="K84" s="26">
        <v>146.75</v>
      </c>
      <c r="L84" s="26">
        <v>146.75</v>
      </c>
      <c r="M84" s="26">
        <v>3.25</v>
      </c>
      <c r="N84" s="26">
        <v>3.25</v>
      </c>
      <c r="O84" s="26">
        <v>3.25</v>
      </c>
      <c r="P84" s="26">
        <v>3.25</v>
      </c>
      <c r="Q84" s="26">
        <v>3.25</v>
      </c>
      <c r="R84" s="119">
        <f t="shared" si="20"/>
        <v>0</v>
      </c>
      <c r="S84" s="26"/>
      <c r="T84" s="26"/>
      <c r="U84" s="26"/>
      <c r="V84" s="26"/>
    </row>
    <row r="85" spans="1:22" ht="15.75">
      <c r="A85" s="111" t="s">
        <v>218</v>
      </c>
      <c r="B85" s="101">
        <v>7015</v>
      </c>
      <c r="C85" s="156">
        <f t="shared" si="29"/>
        <v>67</v>
      </c>
      <c r="D85" s="54">
        <f t="shared" si="31"/>
        <v>67</v>
      </c>
      <c r="E85" s="54">
        <f t="shared" si="30"/>
        <v>67</v>
      </c>
      <c r="F85" s="54">
        <f t="shared" si="30"/>
        <v>67</v>
      </c>
      <c r="G85" s="54">
        <f t="shared" si="30"/>
        <v>67</v>
      </c>
      <c r="H85" s="26">
        <v>66.5</v>
      </c>
      <c r="I85" s="163">
        <v>66.5</v>
      </c>
      <c r="J85" s="26">
        <v>66.5</v>
      </c>
      <c r="K85" s="26">
        <v>66.5</v>
      </c>
      <c r="L85" s="26">
        <v>66.5</v>
      </c>
      <c r="M85" s="26">
        <v>0.5</v>
      </c>
      <c r="N85" s="26">
        <v>0.5</v>
      </c>
      <c r="O85" s="26">
        <v>0.5</v>
      </c>
      <c r="P85" s="26">
        <v>0.5</v>
      </c>
      <c r="Q85" s="26">
        <v>0.5</v>
      </c>
      <c r="R85" s="119">
        <f t="shared" si="20"/>
        <v>0</v>
      </c>
      <c r="S85" s="26"/>
      <c r="T85" s="26"/>
      <c r="U85" s="26"/>
      <c r="V85" s="26"/>
    </row>
    <row r="86" spans="1:22" ht="15.75">
      <c r="A86" s="111" t="s">
        <v>219</v>
      </c>
      <c r="B86" s="101">
        <v>7016</v>
      </c>
      <c r="C86" s="112">
        <f t="shared" si="29"/>
        <v>46.5</v>
      </c>
      <c r="D86" s="54">
        <f t="shared" si="31"/>
        <v>46.5</v>
      </c>
      <c r="E86" s="54">
        <f t="shared" si="30"/>
        <v>46.5</v>
      </c>
      <c r="F86" s="54">
        <f t="shared" si="30"/>
        <v>46.5</v>
      </c>
      <c r="G86" s="54">
        <f t="shared" si="30"/>
        <v>46.5</v>
      </c>
      <c r="H86" s="153">
        <v>45.5</v>
      </c>
      <c r="I86" s="183">
        <v>45.5</v>
      </c>
      <c r="J86" s="153">
        <v>45.5</v>
      </c>
      <c r="K86" s="153">
        <v>45.5</v>
      </c>
      <c r="L86" s="153">
        <v>45.5</v>
      </c>
      <c r="M86" s="26">
        <v>1</v>
      </c>
      <c r="N86" s="26">
        <v>1</v>
      </c>
      <c r="O86" s="26">
        <v>1</v>
      </c>
      <c r="P86" s="26">
        <v>1</v>
      </c>
      <c r="Q86" s="26">
        <v>1</v>
      </c>
      <c r="R86" s="119">
        <f t="shared" si="20"/>
        <v>0</v>
      </c>
      <c r="S86" s="26"/>
      <c r="T86" s="26"/>
      <c r="U86" s="26"/>
      <c r="V86" s="26"/>
    </row>
    <row r="87" spans="1:22" ht="15.75">
      <c r="A87" s="109" t="s">
        <v>220</v>
      </c>
      <c r="B87" s="101">
        <v>7020</v>
      </c>
      <c r="C87" s="112">
        <f aca="true" t="shared" si="32" ref="C87:C107">D87+E87+F87+G87</f>
        <v>50145.90000000001</v>
      </c>
      <c r="D87" s="55">
        <f>I87+N87+S87</f>
        <v>17082.600000000002</v>
      </c>
      <c r="E87" s="54">
        <f aca="true" t="shared" si="33" ref="E87:E107">J87+O87+T87</f>
        <v>11019.700000000003</v>
      </c>
      <c r="F87" s="54">
        <f aca="true" t="shared" si="34" ref="F87:F107">K87+P87+U87</f>
        <v>11021.800000000003</v>
      </c>
      <c r="G87" s="54">
        <f aca="true" t="shared" si="35" ref="G87:G107">L87+Q87+V87</f>
        <v>11021.800000000003</v>
      </c>
      <c r="H87" s="175">
        <f t="shared" si="18"/>
        <v>49401.80000000002</v>
      </c>
      <c r="I87" s="163">
        <f>I88+I89+I90+I91+I92+I93</f>
        <v>16911.100000000002</v>
      </c>
      <c r="J87" s="26">
        <f>J88+J89+J90+J91+J92+J93</f>
        <v>10830.300000000003</v>
      </c>
      <c r="K87" s="26">
        <f>K88+K89+K90+K91+K92+K93</f>
        <v>10830.300000000003</v>
      </c>
      <c r="L87" s="153">
        <f>L88+L89+L90+L91+L92+L93</f>
        <v>10830.100000000002</v>
      </c>
      <c r="M87" s="171">
        <f t="shared" si="19"/>
        <v>744.0999999999999</v>
      </c>
      <c r="N87" s="153">
        <f>N88+N89+N90+N91+N92+N93</f>
        <v>171.5</v>
      </c>
      <c r="O87" s="153">
        <f>O88+O89+O90+O91+O92+O93</f>
        <v>189.4</v>
      </c>
      <c r="P87" s="153">
        <f>P88+P89+P90+P91+P92+P93</f>
        <v>191.49999999999997</v>
      </c>
      <c r="Q87" s="153">
        <f>Q88+Q89+Q90+Q91+Q92+Q93</f>
        <v>191.69999999999996</v>
      </c>
      <c r="R87" s="119">
        <f t="shared" si="20"/>
        <v>0</v>
      </c>
      <c r="S87" s="26"/>
      <c r="T87" s="26"/>
      <c r="U87" s="26"/>
      <c r="V87" s="26"/>
    </row>
    <row r="88" spans="1:22" ht="15.75">
      <c r="A88" s="111" t="s">
        <v>214</v>
      </c>
      <c r="B88" s="101">
        <v>7021</v>
      </c>
      <c r="C88" s="112">
        <f t="shared" si="32"/>
        <v>1669.3000000000002</v>
      </c>
      <c r="D88" s="54">
        <f t="shared" si="31"/>
        <v>681.6</v>
      </c>
      <c r="E88" s="54">
        <f t="shared" si="33"/>
        <v>329.3</v>
      </c>
      <c r="F88" s="54">
        <f t="shared" si="34"/>
        <v>329.3</v>
      </c>
      <c r="G88" s="54">
        <f t="shared" si="35"/>
        <v>329.1</v>
      </c>
      <c r="H88" s="117">
        <f t="shared" si="18"/>
        <v>1669.3000000000002</v>
      </c>
      <c r="I88" s="163">
        <v>681.6</v>
      </c>
      <c r="J88" s="163">
        <v>329.3</v>
      </c>
      <c r="K88" s="163">
        <v>329.3</v>
      </c>
      <c r="L88" s="163">
        <v>329.1</v>
      </c>
      <c r="M88" s="117">
        <f t="shared" si="19"/>
        <v>0</v>
      </c>
      <c r="N88" s="26"/>
      <c r="O88" s="26"/>
      <c r="P88" s="26"/>
      <c r="Q88" s="26"/>
      <c r="R88" s="119">
        <f t="shared" si="20"/>
        <v>0</v>
      </c>
      <c r="S88" s="26"/>
      <c r="T88" s="26"/>
      <c r="U88" s="26"/>
      <c r="V88" s="26"/>
    </row>
    <row r="89" spans="1:22" ht="15.75">
      <c r="A89" s="111" t="s">
        <v>215</v>
      </c>
      <c r="B89" s="101">
        <v>7022</v>
      </c>
      <c r="C89" s="156">
        <f t="shared" si="32"/>
        <v>13571.500000000002</v>
      </c>
      <c r="D89" s="54">
        <f t="shared" si="31"/>
        <v>4432</v>
      </c>
      <c r="E89" s="54">
        <f t="shared" si="33"/>
        <v>3038.3</v>
      </c>
      <c r="F89" s="54">
        <f t="shared" si="34"/>
        <v>3049.6000000000004</v>
      </c>
      <c r="G89" s="54">
        <f t="shared" si="35"/>
        <v>3051.6000000000004</v>
      </c>
      <c r="H89" s="117">
        <f t="shared" si="18"/>
        <v>13286.2</v>
      </c>
      <c r="I89" s="163">
        <v>4369.3</v>
      </c>
      <c r="J89" s="163">
        <v>2972.3</v>
      </c>
      <c r="K89" s="163">
        <v>2972.3</v>
      </c>
      <c r="L89" s="163">
        <v>2972.3</v>
      </c>
      <c r="M89" s="117">
        <f t="shared" si="19"/>
        <v>285.3</v>
      </c>
      <c r="N89" s="26">
        <v>62.7</v>
      </c>
      <c r="O89" s="26">
        <v>66</v>
      </c>
      <c r="P89" s="26">
        <v>77.3</v>
      </c>
      <c r="Q89" s="26">
        <v>79.3</v>
      </c>
      <c r="R89" s="119">
        <f t="shared" si="20"/>
        <v>0</v>
      </c>
      <c r="S89" s="26"/>
      <c r="T89" s="26"/>
      <c r="U89" s="26"/>
      <c r="V89" s="26"/>
    </row>
    <row r="90" spans="1:22" ht="31.5">
      <c r="A90" s="111" t="s">
        <v>216</v>
      </c>
      <c r="B90" s="101">
        <v>7023</v>
      </c>
      <c r="C90" s="112">
        <f t="shared" si="32"/>
        <v>2296.2000000000003</v>
      </c>
      <c r="D90" s="54">
        <f t="shared" si="31"/>
        <v>656.1</v>
      </c>
      <c r="E90" s="54">
        <f t="shared" si="33"/>
        <v>546.7</v>
      </c>
      <c r="F90" s="54">
        <f t="shared" si="34"/>
        <v>546.7</v>
      </c>
      <c r="G90" s="54">
        <f t="shared" si="35"/>
        <v>546.7</v>
      </c>
      <c r="H90" s="117">
        <f t="shared" si="18"/>
        <v>2296.2000000000003</v>
      </c>
      <c r="I90" s="163">
        <v>656.1</v>
      </c>
      <c r="J90" s="163">
        <v>546.7</v>
      </c>
      <c r="K90" s="163">
        <v>546.7</v>
      </c>
      <c r="L90" s="163">
        <v>546.7</v>
      </c>
      <c r="M90" s="117">
        <f t="shared" si="19"/>
        <v>0</v>
      </c>
      <c r="N90" s="26"/>
      <c r="O90" s="26"/>
      <c r="P90" s="26"/>
      <c r="Q90" s="26"/>
      <c r="R90" s="119">
        <f t="shared" si="20"/>
        <v>0</v>
      </c>
      <c r="S90" s="26"/>
      <c r="T90" s="26"/>
      <c r="U90" s="26"/>
      <c r="V90" s="26"/>
    </row>
    <row r="91" spans="1:22" ht="15.75">
      <c r="A91" s="111" t="s">
        <v>217</v>
      </c>
      <c r="B91" s="101">
        <v>7024</v>
      </c>
      <c r="C91" s="112">
        <f t="shared" si="32"/>
        <v>20660.7</v>
      </c>
      <c r="D91" s="54">
        <f t="shared" si="31"/>
        <v>7367.900000000001</v>
      </c>
      <c r="E91" s="54">
        <f t="shared" si="33"/>
        <v>4434.6</v>
      </c>
      <c r="F91" s="54">
        <f t="shared" si="34"/>
        <v>4430</v>
      </c>
      <c r="G91" s="54">
        <f t="shared" si="35"/>
        <v>4428.200000000001</v>
      </c>
      <c r="H91" s="117">
        <f t="shared" si="18"/>
        <v>20336.9</v>
      </c>
      <c r="I91" s="163">
        <v>7291.1</v>
      </c>
      <c r="J91" s="163">
        <v>4348.6</v>
      </c>
      <c r="K91" s="163">
        <v>4348.6</v>
      </c>
      <c r="L91" s="163">
        <v>4348.6</v>
      </c>
      <c r="M91" s="117">
        <f t="shared" si="19"/>
        <v>323.8</v>
      </c>
      <c r="N91" s="26">
        <v>76.8</v>
      </c>
      <c r="O91" s="26">
        <v>86</v>
      </c>
      <c r="P91" s="26">
        <v>81.4</v>
      </c>
      <c r="Q91" s="26">
        <v>79.6</v>
      </c>
      <c r="R91" s="119">
        <f t="shared" si="20"/>
        <v>0</v>
      </c>
      <c r="S91" s="26"/>
      <c r="T91" s="26"/>
      <c r="U91" s="26"/>
      <c r="V91" s="26"/>
    </row>
    <row r="92" spans="1:22" ht="15.75">
      <c r="A92" s="111" t="s">
        <v>218</v>
      </c>
      <c r="B92" s="101">
        <v>7025</v>
      </c>
      <c r="C92" s="112">
        <f t="shared" si="32"/>
        <v>7551.6</v>
      </c>
      <c r="D92" s="54">
        <f t="shared" si="31"/>
        <v>2597.4</v>
      </c>
      <c r="E92" s="54">
        <f t="shared" si="33"/>
        <v>1651.6000000000001</v>
      </c>
      <c r="F92" s="54">
        <f t="shared" si="34"/>
        <v>1651.3</v>
      </c>
      <c r="G92" s="54">
        <f t="shared" si="35"/>
        <v>1651.3</v>
      </c>
      <c r="H92" s="117">
        <f t="shared" si="18"/>
        <v>7512</v>
      </c>
      <c r="I92" s="163">
        <v>2588.4</v>
      </c>
      <c r="J92" s="163">
        <v>1641.2</v>
      </c>
      <c r="K92" s="163">
        <v>1641.2</v>
      </c>
      <c r="L92" s="163">
        <v>1641.2</v>
      </c>
      <c r="M92" s="117">
        <f t="shared" si="19"/>
        <v>39.6</v>
      </c>
      <c r="N92" s="26">
        <v>9</v>
      </c>
      <c r="O92" s="26">
        <v>10.4</v>
      </c>
      <c r="P92" s="26">
        <v>10.1</v>
      </c>
      <c r="Q92" s="26">
        <v>10.1</v>
      </c>
      <c r="R92" s="119">
        <f t="shared" si="20"/>
        <v>0</v>
      </c>
      <c r="S92" s="26"/>
      <c r="T92" s="26"/>
      <c r="U92" s="26"/>
      <c r="V92" s="26"/>
    </row>
    <row r="93" spans="1:22" ht="15.75">
      <c r="A93" s="111" t="s">
        <v>219</v>
      </c>
      <c r="B93" s="101">
        <v>7026</v>
      </c>
      <c r="C93" s="112">
        <f t="shared" si="32"/>
        <v>4396.6</v>
      </c>
      <c r="D93" s="54">
        <f t="shared" si="31"/>
        <v>1347.6</v>
      </c>
      <c r="E93" s="54">
        <f t="shared" si="33"/>
        <v>1019.2</v>
      </c>
      <c r="F93" s="54">
        <f t="shared" si="34"/>
        <v>1014.9000000000001</v>
      </c>
      <c r="G93" s="54">
        <f t="shared" si="35"/>
        <v>1014.9000000000001</v>
      </c>
      <c r="H93" s="117">
        <f t="shared" si="18"/>
        <v>4301.2</v>
      </c>
      <c r="I93" s="163">
        <v>1324.6</v>
      </c>
      <c r="J93" s="163">
        <v>992.2</v>
      </c>
      <c r="K93" s="163">
        <v>992.2</v>
      </c>
      <c r="L93" s="163">
        <v>992.2</v>
      </c>
      <c r="M93" s="117">
        <f t="shared" si="19"/>
        <v>95.4</v>
      </c>
      <c r="N93" s="26">
        <v>23</v>
      </c>
      <c r="O93" s="26">
        <v>27</v>
      </c>
      <c r="P93" s="26">
        <v>22.7</v>
      </c>
      <c r="Q93" s="26">
        <v>22.7</v>
      </c>
      <c r="R93" s="119">
        <f t="shared" si="20"/>
        <v>0</v>
      </c>
      <c r="S93" s="26"/>
      <c r="T93" s="26"/>
      <c r="U93" s="26"/>
      <c r="V93" s="26"/>
    </row>
    <row r="94" spans="1:22" ht="31.5">
      <c r="A94" s="109" t="s">
        <v>221</v>
      </c>
      <c r="B94" s="101">
        <v>7030</v>
      </c>
      <c r="C94" s="55">
        <f>C87/C80/12</f>
        <v>11.2864956110736</v>
      </c>
      <c r="D94" s="55">
        <f>D87/D80/3</f>
        <v>15.379338284942607</v>
      </c>
      <c r="E94" s="55">
        <f>E87/E80/3</f>
        <v>9.920954310150801</v>
      </c>
      <c r="F94" s="55">
        <f>F87/F80/3</f>
        <v>9.922844924600499</v>
      </c>
      <c r="G94" s="55">
        <f>G87/G80/3</f>
        <v>9.922844924600499</v>
      </c>
      <c r="H94" s="175">
        <f aca="true" t="shared" si="36" ref="H94:H100">H87/H80/12</f>
        <v>11.348908798529754</v>
      </c>
      <c r="I94" s="163"/>
      <c r="J94" s="26"/>
      <c r="K94" s="26"/>
      <c r="L94" s="26"/>
      <c r="M94" s="175">
        <f>M87/M80/12</f>
        <v>8.267777777777777</v>
      </c>
      <c r="N94" s="26"/>
      <c r="O94" s="26"/>
      <c r="P94" s="26"/>
      <c r="Q94" s="26"/>
      <c r="R94" s="119">
        <f t="shared" si="20"/>
        <v>0</v>
      </c>
      <c r="S94" s="26"/>
      <c r="T94" s="26"/>
      <c r="U94" s="26"/>
      <c r="V94" s="26"/>
    </row>
    <row r="95" spans="1:22" ht="15.75">
      <c r="A95" s="111" t="s">
        <v>214</v>
      </c>
      <c r="B95" s="101">
        <v>7031</v>
      </c>
      <c r="C95" s="55">
        <f aca="true" t="shared" si="37" ref="C95:C100">C88/C81/12</f>
        <v>23.184722222222224</v>
      </c>
      <c r="D95" s="55">
        <f aca="true" t="shared" si="38" ref="D95:G100">D88/D81/3</f>
        <v>37.86666666666667</v>
      </c>
      <c r="E95" s="55">
        <f t="shared" si="38"/>
        <v>18.294444444444444</v>
      </c>
      <c r="F95" s="55">
        <f t="shared" si="38"/>
        <v>18.294444444444444</v>
      </c>
      <c r="G95" s="55">
        <f t="shared" si="38"/>
        <v>18.283333333333335</v>
      </c>
      <c r="H95" s="175">
        <f t="shared" si="36"/>
        <v>23.184722222222224</v>
      </c>
      <c r="I95" s="170">
        <f aca="true" t="shared" si="39" ref="I95:L100">I88/I81/3</f>
        <v>37.86666666666667</v>
      </c>
      <c r="J95" s="170">
        <f>J88/J81/3</f>
        <v>18.294444444444444</v>
      </c>
      <c r="K95" s="170">
        <f>K88/K81/3</f>
        <v>18.294444444444444</v>
      </c>
      <c r="L95" s="170">
        <f>L88/L81/3</f>
        <v>18.283333333333335</v>
      </c>
      <c r="M95" s="175" t="e">
        <f aca="true" t="shared" si="40" ref="M95:M100">M88/M81/12</f>
        <v>#DIV/0!</v>
      </c>
      <c r="N95" s="26"/>
      <c r="O95" s="26"/>
      <c r="P95" s="26"/>
      <c r="Q95" s="26"/>
      <c r="R95" s="119">
        <f t="shared" si="20"/>
        <v>0</v>
      </c>
      <c r="S95" s="26"/>
      <c r="T95" s="26"/>
      <c r="U95" s="26"/>
      <c r="V95" s="26"/>
    </row>
    <row r="96" spans="1:22" ht="15.75">
      <c r="A96" s="111" t="s">
        <v>215</v>
      </c>
      <c r="B96" s="101">
        <v>7032</v>
      </c>
      <c r="C96" s="55">
        <f t="shared" si="37"/>
        <v>14.092938733125651</v>
      </c>
      <c r="D96" s="55">
        <f t="shared" si="38"/>
        <v>18.40913811007269</v>
      </c>
      <c r="E96" s="55">
        <f t="shared" si="38"/>
        <v>12.620145379023883</v>
      </c>
      <c r="F96" s="55">
        <f t="shared" si="38"/>
        <v>12.667082035306336</v>
      </c>
      <c r="G96" s="55">
        <f t="shared" si="38"/>
        <v>12.67538940809969</v>
      </c>
      <c r="H96" s="175">
        <f t="shared" si="36"/>
        <v>14.286236559139786</v>
      </c>
      <c r="I96" s="155">
        <f t="shared" si="39"/>
        <v>18.79268817204301</v>
      </c>
      <c r="J96" s="170">
        <f t="shared" si="39"/>
        <v>12.784086021505376</v>
      </c>
      <c r="K96" s="170">
        <f t="shared" si="39"/>
        <v>12.784086021505376</v>
      </c>
      <c r="L96" s="170">
        <f t="shared" si="39"/>
        <v>12.784086021505376</v>
      </c>
      <c r="M96" s="175">
        <f t="shared" si="40"/>
        <v>8.645454545454546</v>
      </c>
      <c r="N96" s="153">
        <f>N89/N82/3</f>
        <v>7.6000000000000005</v>
      </c>
      <c r="O96" s="153">
        <f>O89/O82/3</f>
        <v>8</v>
      </c>
      <c r="P96" s="153">
        <f aca="true" t="shared" si="41" ref="N96:Q100">P89/P82/3</f>
        <v>9.36969696969697</v>
      </c>
      <c r="Q96" s="153">
        <f t="shared" si="41"/>
        <v>9.612121212121211</v>
      </c>
      <c r="R96" s="119">
        <f t="shared" si="20"/>
        <v>0</v>
      </c>
      <c r="S96" s="26"/>
      <c r="T96" s="26"/>
      <c r="U96" s="26"/>
      <c r="V96" s="26"/>
    </row>
    <row r="97" spans="1:22" ht="31.5">
      <c r="A97" s="111" t="s">
        <v>216</v>
      </c>
      <c r="B97" s="101">
        <v>7033</v>
      </c>
      <c r="C97" s="55">
        <f t="shared" si="37"/>
        <v>9.334146341463416</v>
      </c>
      <c r="D97" s="55">
        <f t="shared" si="38"/>
        <v>10.66829268292683</v>
      </c>
      <c r="E97" s="55">
        <f t="shared" si="38"/>
        <v>8.889430894308944</v>
      </c>
      <c r="F97" s="55">
        <f t="shared" si="38"/>
        <v>8.889430894308944</v>
      </c>
      <c r="G97" s="55">
        <f t="shared" si="38"/>
        <v>8.889430894308944</v>
      </c>
      <c r="H97" s="175">
        <f t="shared" si="36"/>
        <v>9.334146341463416</v>
      </c>
      <c r="I97" s="155">
        <f t="shared" si="39"/>
        <v>10.66829268292683</v>
      </c>
      <c r="J97" s="170">
        <f t="shared" si="39"/>
        <v>8.889430894308944</v>
      </c>
      <c r="K97" s="170">
        <f t="shared" si="39"/>
        <v>8.889430894308944</v>
      </c>
      <c r="L97" s="170">
        <f t="shared" si="39"/>
        <v>8.889430894308944</v>
      </c>
      <c r="M97" s="175" t="e">
        <f t="shared" si="40"/>
        <v>#DIV/0!</v>
      </c>
      <c r="N97" s="153"/>
      <c r="O97" s="153"/>
      <c r="P97" s="153"/>
      <c r="Q97" s="153"/>
      <c r="R97" s="119">
        <f t="shared" si="20"/>
        <v>0</v>
      </c>
      <c r="S97" s="26"/>
      <c r="T97" s="26"/>
      <c r="U97" s="26"/>
      <c r="V97" s="26"/>
    </row>
    <row r="98" spans="1:22" ht="15.75">
      <c r="A98" s="111" t="s">
        <v>217</v>
      </c>
      <c r="B98" s="101">
        <v>7034</v>
      </c>
      <c r="C98" s="55">
        <f t="shared" si="37"/>
        <v>11.478166666666667</v>
      </c>
      <c r="D98" s="55">
        <f t="shared" si="38"/>
        <v>16.37311111111111</v>
      </c>
      <c r="E98" s="55">
        <f t="shared" si="38"/>
        <v>9.854666666666668</v>
      </c>
      <c r="F98" s="55">
        <f t="shared" si="38"/>
        <v>9.844444444444445</v>
      </c>
      <c r="G98" s="55">
        <f t="shared" si="38"/>
        <v>9.840444444444445</v>
      </c>
      <c r="H98" s="175">
        <f t="shared" si="36"/>
        <v>11.548495173197047</v>
      </c>
      <c r="I98" s="155">
        <f t="shared" si="39"/>
        <v>16.561272004542875</v>
      </c>
      <c r="J98" s="170">
        <f t="shared" si="39"/>
        <v>9.87756956274844</v>
      </c>
      <c r="K98" s="170">
        <f t="shared" si="39"/>
        <v>9.87756956274844</v>
      </c>
      <c r="L98" s="170">
        <f t="shared" si="39"/>
        <v>9.87756956274844</v>
      </c>
      <c r="M98" s="175">
        <f t="shared" si="40"/>
        <v>8.302564102564103</v>
      </c>
      <c r="N98" s="153">
        <f t="shared" si="41"/>
        <v>7.8769230769230765</v>
      </c>
      <c r="O98" s="153">
        <f t="shared" si="41"/>
        <v>8.82051282051282</v>
      </c>
      <c r="P98" s="153">
        <f t="shared" si="41"/>
        <v>8.34871794871795</v>
      </c>
      <c r="Q98" s="153">
        <f t="shared" si="41"/>
        <v>8.164102564102564</v>
      </c>
      <c r="R98" s="119">
        <f t="shared" si="20"/>
        <v>0</v>
      </c>
      <c r="S98" s="26"/>
      <c r="T98" s="26"/>
      <c r="U98" s="26"/>
      <c r="V98" s="26"/>
    </row>
    <row r="99" spans="1:22" ht="15.75">
      <c r="A99" s="111" t="s">
        <v>218</v>
      </c>
      <c r="B99" s="101">
        <v>7035</v>
      </c>
      <c r="C99" s="55">
        <f t="shared" si="37"/>
        <v>9.392537313432836</v>
      </c>
      <c r="D99" s="55">
        <f t="shared" si="38"/>
        <v>12.922388059701492</v>
      </c>
      <c r="E99" s="55">
        <f t="shared" si="38"/>
        <v>8.216915422885572</v>
      </c>
      <c r="F99" s="55">
        <f t="shared" si="38"/>
        <v>8.215422885572139</v>
      </c>
      <c r="G99" s="55">
        <f t="shared" si="38"/>
        <v>8.215422885572139</v>
      </c>
      <c r="H99" s="175">
        <f t="shared" si="36"/>
        <v>9.413533834586467</v>
      </c>
      <c r="I99" s="155">
        <f t="shared" si="39"/>
        <v>12.974436090225565</v>
      </c>
      <c r="J99" s="170">
        <f t="shared" si="39"/>
        <v>8.2265664160401</v>
      </c>
      <c r="K99" s="170">
        <f t="shared" si="39"/>
        <v>8.2265664160401</v>
      </c>
      <c r="L99" s="170">
        <f t="shared" si="39"/>
        <v>8.2265664160401</v>
      </c>
      <c r="M99" s="175">
        <f t="shared" si="40"/>
        <v>6.6000000000000005</v>
      </c>
      <c r="N99" s="153">
        <f t="shared" si="41"/>
        <v>6</v>
      </c>
      <c r="O99" s="153">
        <f t="shared" si="41"/>
        <v>6.933333333333334</v>
      </c>
      <c r="P99" s="153">
        <f t="shared" si="41"/>
        <v>6.733333333333333</v>
      </c>
      <c r="Q99" s="153">
        <f t="shared" si="41"/>
        <v>6.733333333333333</v>
      </c>
      <c r="R99" s="119">
        <f t="shared" si="20"/>
        <v>0</v>
      </c>
      <c r="S99" s="26"/>
      <c r="T99" s="26"/>
      <c r="U99" s="26"/>
      <c r="V99" s="26"/>
    </row>
    <row r="100" spans="1:22" ht="15.75">
      <c r="A100" s="111" t="s">
        <v>219</v>
      </c>
      <c r="B100" s="101">
        <v>7036</v>
      </c>
      <c r="C100" s="55">
        <f t="shared" si="37"/>
        <v>7.879211469534051</v>
      </c>
      <c r="D100" s="55">
        <f t="shared" si="38"/>
        <v>9.660215053763439</v>
      </c>
      <c r="E100" s="55">
        <f t="shared" si="38"/>
        <v>7.306093189964158</v>
      </c>
      <c r="F100" s="55">
        <f t="shared" si="38"/>
        <v>7.275268817204302</v>
      </c>
      <c r="G100" s="55">
        <f t="shared" si="38"/>
        <v>7.275268817204302</v>
      </c>
      <c r="H100" s="175">
        <f t="shared" si="36"/>
        <v>7.877655677655677</v>
      </c>
      <c r="I100" s="155">
        <f t="shared" si="39"/>
        <v>9.704029304029303</v>
      </c>
      <c r="J100" s="170">
        <f t="shared" si="39"/>
        <v>7.268864468864469</v>
      </c>
      <c r="K100" s="170">
        <f t="shared" si="39"/>
        <v>7.268864468864469</v>
      </c>
      <c r="L100" s="170">
        <f t="shared" si="39"/>
        <v>7.268864468864469</v>
      </c>
      <c r="M100" s="175">
        <f t="shared" si="40"/>
        <v>7.95</v>
      </c>
      <c r="N100" s="153">
        <f t="shared" si="41"/>
        <v>7.666666666666667</v>
      </c>
      <c r="O100" s="153">
        <f t="shared" si="41"/>
        <v>9</v>
      </c>
      <c r="P100" s="153">
        <f t="shared" si="41"/>
        <v>7.566666666666666</v>
      </c>
      <c r="Q100" s="153">
        <f t="shared" si="41"/>
        <v>7.566666666666666</v>
      </c>
      <c r="R100" s="119">
        <f t="shared" si="20"/>
        <v>0</v>
      </c>
      <c r="S100" s="26"/>
      <c r="T100" s="26"/>
      <c r="U100" s="26"/>
      <c r="V100" s="26"/>
    </row>
    <row r="101" spans="1:22" ht="31.5">
      <c r="A101" s="109" t="s">
        <v>222</v>
      </c>
      <c r="B101" s="101">
        <v>7040</v>
      </c>
      <c r="C101" s="112">
        <f t="shared" si="32"/>
        <v>0</v>
      </c>
      <c r="D101" s="54">
        <f t="shared" si="31"/>
        <v>0</v>
      </c>
      <c r="E101" s="54">
        <f t="shared" si="33"/>
        <v>0</v>
      </c>
      <c r="F101" s="54">
        <f t="shared" si="34"/>
        <v>0</v>
      </c>
      <c r="G101" s="54">
        <f t="shared" si="35"/>
        <v>0</v>
      </c>
      <c r="H101" s="117">
        <f t="shared" si="18"/>
        <v>0</v>
      </c>
      <c r="I101" s="26"/>
      <c r="J101" s="26"/>
      <c r="K101" s="26"/>
      <c r="L101" s="26"/>
      <c r="M101" s="117">
        <f t="shared" si="19"/>
        <v>0</v>
      </c>
      <c r="N101" s="26"/>
      <c r="O101" s="26"/>
      <c r="P101" s="26"/>
      <c r="Q101" s="26"/>
      <c r="R101" s="119">
        <f t="shared" si="20"/>
        <v>0</v>
      </c>
      <c r="S101" s="26"/>
      <c r="T101" s="26"/>
      <c r="U101" s="26"/>
      <c r="V101" s="26"/>
    </row>
    <row r="102" spans="1:22" ht="15.75">
      <c r="A102" s="111" t="s">
        <v>214</v>
      </c>
      <c r="B102" s="101">
        <v>7041</v>
      </c>
      <c r="C102" s="112">
        <f t="shared" si="32"/>
        <v>0</v>
      </c>
      <c r="D102" s="54">
        <f t="shared" si="31"/>
        <v>0</v>
      </c>
      <c r="E102" s="54">
        <f t="shared" si="33"/>
        <v>0</v>
      </c>
      <c r="F102" s="54">
        <f t="shared" si="34"/>
        <v>0</v>
      </c>
      <c r="G102" s="54">
        <f t="shared" si="35"/>
        <v>0</v>
      </c>
      <c r="H102" s="117">
        <f t="shared" si="18"/>
        <v>0</v>
      </c>
      <c r="I102" s="26"/>
      <c r="J102" s="26"/>
      <c r="K102" s="26"/>
      <c r="L102" s="26"/>
      <c r="M102" s="117">
        <f t="shared" si="19"/>
        <v>0</v>
      </c>
      <c r="N102" s="26"/>
      <c r="O102" s="26"/>
      <c r="P102" s="26"/>
      <c r="Q102" s="26"/>
      <c r="R102" s="119">
        <f t="shared" si="20"/>
        <v>0</v>
      </c>
      <c r="S102" s="26"/>
      <c r="T102" s="26"/>
      <c r="U102" s="26"/>
      <c r="V102" s="26"/>
    </row>
    <row r="103" spans="1:22" ht="15.75">
      <c r="A103" s="111" t="s">
        <v>215</v>
      </c>
      <c r="B103" s="101">
        <v>7042</v>
      </c>
      <c r="C103" s="112">
        <f t="shared" si="32"/>
        <v>0</v>
      </c>
      <c r="D103" s="54">
        <f t="shared" si="31"/>
        <v>0</v>
      </c>
      <c r="E103" s="54">
        <f t="shared" si="33"/>
        <v>0</v>
      </c>
      <c r="F103" s="54">
        <f t="shared" si="34"/>
        <v>0</v>
      </c>
      <c r="G103" s="54">
        <f t="shared" si="35"/>
        <v>0</v>
      </c>
      <c r="H103" s="117">
        <f t="shared" si="18"/>
        <v>0</v>
      </c>
      <c r="I103" s="26"/>
      <c r="J103" s="26"/>
      <c r="K103" s="26"/>
      <c r="L103" s="26"/>
      <c r="M103" s="117">
        <f t="shared" si="19"/>
        <v>0</v>
      </c>
      <c r="N103" s="26"/>
      <c r="O103" s="26"/>
      <c r="P103" s="26"/>
      <c r="Q103" s="26"/>
      <c r="R103" s="119">
        <f t="shared" si="20"/>
        <v>0</v>
      </c>
      <c r="S103" s="26"/>
      <c r="T103" s="26"/>
      <c r="U103" s="26"/>
      <c r="V103" s="26"/>
    </row>
    <row r="104" spans="1:22" ht="31.5">
      <c r="A104" s="111" t="s">
        <v>216</v>
      </c>
      <c r="B104" s="101">
        <v>7043</v>
      </c>
      <c r="C104" s="112">
        <f t="shared" si="32"/>
        <v>0</v>
      </c>
      <c r="D104" s="54">
        <f t="shared" si="31"/>
        <v>0</v>
      </c>
      <c r="E104" s="54">
        <f t="shared" si="33"/>
        <v>0</v>
      </c>
      <c r="F104" s="54">
        <f t="shared" si="34"/>
        <v>0</v>
      </c>
      <c r="G104" s="54">
        <f t="shared" si="35"/>
        <v>0</v>
      </c>
      <c r="H104" s="117">
        <f t="shared" si="18"/>
        <v>0</v>
      </c>
      <c r="I104" s="26"/>
      <c r="J104" s="26"/>
      <c r="K104" s="26"/>
      <c r="L104" s="26"/>
      <c r="M104" s="117">
        <f t="shared" si="19"/>
        <v>0</v>
      </c>
      <c r="N104" s="26"/>
      <c r="O104" s="26"/>
      <c r="P104" s="26"/>
      <c r="Q104" s="26"/>
      <c r="R104" s="119">
        <f t="shared" si="20"/>
        <v>0</v>
      </c>
      <c r="S104" s="26"/>
      <c r="T104" s="26"/>
      <c r="U104" s="26"/>
      <c r="V104" s="26"/>
    </row>
    <row r="105" spans="1:22" ht="15.75">
      <c r="A105" s="111" t="s">
        <v>217</v>
      </c>
      <c r="B105" s="101">
        <v>7044</v>
      </c>
      <c r="C105" s="112">
        <f t="shared" si="32"/>
        <v>0</v>
      </c>
      <c r="D105" s="54">
        <f t="shared" si="31"/>
        <v>0</v>
      </c>
      <c r="E105" s="54">
        <f t="shared" si="33"/>
        <v>0</v>
      </c>
      <c r="F105" s="54">
        <f t="shared" si="34"/>
        <v>0</v>
      </c>
      <c r="G105" s="54">
        <f t="shared" si="35"/>
        <v>0</v>
      </c>
      <c r="H105" s="117">
        <f t="shared" si="18"/>
        <v>0</v>
      </c>
      <c r="I105" s="26"/>
      <c r="J105" s="26"/>
      <c r="K105" s="26"/>
      <c r="L105" s="26"/>
      <c r="M105" s="117">
        <f t="shared" si="19"/>
        <v>0</v>
      </c>
      <c r="N105" s="26"/>
      <c r="O105" s="26"/>
      <c r="P105" s="26"/>
      <c r="Q105" s="26"/>
      <c r="R105" s="119">
        <f t="shared" si="20"/>
        <v>0</v>
      </c>
      <c r="S105" s="26"/>
      <c r="T105" s="26"/>
      <c r="U105" s="26"/>
      <c r="V105" s="26"/>
    </row>
    <row r="106" spans="1:22" ht="15.75">
      <c r="A106" s="111" t="s">
        <v>218</v>
      </c>
      <c r="B106" s="101">
        <v>7045</v>
      </c>
      <c r="C106" s="112">
        <f t="shared" si="32"/>
        <v>0</v>
      </c>
      <c r="D106" s="54">
        <f t="shared" si="31"/>
        <v>0</v>
      </c>
      <c r="E106" s="54">
        <f t="shared" si="33"/>
        <v>0</v>
      </c>
      <c r="F106" s="54">
        <f t="shared" si="34"/>
        <v>0</v>
      </c>
      <c r="G106" s="54">
        <f t="shared" si="35"/>
        <v>0</v>
      </c>
      <c r="H106" s="117">
        <f t="shared" si="18"/>
        <v>0</v>
      </c>
      <c r="I106" s="26"/>
      <c r="J106" s="26"/>
      <c r="K106" s="26"/>
      <c r="L106" s="26"/>
      <c r="M106" s="117">
        <f t="shared" si="19"/>
        <v>0</v>
      </c>
      <c r="N106" s="26"/>
      <c r="O106" s="26"/>
      <c r="P106" s="26"/>
      <c r="Q106" s="26"/>
      <c r="R106" s="119">
        <f t="shared" si="20"/>
        <v>0</v>
      </c>
      <c r="S106" s="26"/>
      <c r="T106" s="26"/>
      <c r="U106" s="26"/>
      <c r="V106" s="26"/>
    </row>
    <row r="107" spans="1:22" ht="15.75">
      <c r="A107" s="111" t="s">
        <v>219</v>
      </c>
      <c r="B107" s="101">
        <v>7046</v>
      </c>
      <c r="C107" s="112">
        <f t="shared" si="32"/>
        <v>0</v>
      </c>
      <c r="D107" s="54">
        <f t="shared" si="31"/>
        <v>0</v>
      </c>
      <c r="E107" s="54">
        <f t="shared" si="33"/>
        <v>0</v>
      </c>
      <c r="F107" s="54">
        <f t="shared" si="34"/>
        <v>0</v>
      </c>
      <c r="G107" s="54">
        <f t="shared" si="35"/>
        <v>0</v>
      </c>
      <c r="H107" s="33">
        <f t="shared" si="18"/>
        <v>0</v>
      </c>
      <c r="I107" s="26"/>
      <c r="J107" s="26"/>
      <c r="K107" s="26"/>
      <c r="L107" s="26"/>
      <c r="M107" s="33">
        <f t="shared" si="19"/>
        <v>0</v>
      </c>
      <c r="N107" s="26"/>
      <c r="O107" s="26"/>
      <c r="P107" s="26"/>
      <c r="Q107" s="26"/>
      <c r="R107" s="33">
        <f t="shared" si="20"/>
        <v>0</v>
      </c>
      <c r="S107" s="26"/>
      <c r="T107" s="26"/>
      <c r="U107" s="26"/>
      <c r="V107" s="26"/>
    </row>
    <row r="108" spans="1:37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</row>
    <row r="109" spans="1:37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</row>
    <row r="110" spans="1:37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</row>
    <row r="111" spans="1:37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</row>
    <row r="112" spans="1:37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</row>
    <row r="113" spans="1:37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</row>
    <row r="114" spans="1:37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</row>
    <row r="115" spans="1:37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</row>
    <row r="116" spans="1:37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</row>
    <row r="117" spans="1:37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</row>
    <row r="118" spans="1:37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</row>
    <row r="119" spans="1:37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</row>
    <row r="120" spans="1:37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</row>
    <row r="121" spans="1:37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</row>
    <row r="122" spans="1:37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</row>
    <row r="123" spans="1:37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1:37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</row>
    <row r="125" spans="1:37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</row>
    <row r="126" spans="1:37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</row>
    <row r="127" spans="1:37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</row>
    <row r="128" spans="1:37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</row>
    <row r="129" spans="1:37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</row>
    <row r="130" spans="1:37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</row>
    <row r="131" spans="1:37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</row>
    <row r="132" spans="1:37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</row>
    <row r="133" spans="1:37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</row>
    <row r="134" spans="1:37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</row>
    <row r="135" spans="1:37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</row>
    <row r="136" spans="1:37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</row>
    <row r="137" spans="1:37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</row>
    <row r="138" spans="1:37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</row>
    <row r="139" spans="1:37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</row>
    <row r="140" spans="1:37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</row>
    <row r="141" spans="1:37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</row>
    <row r="142" spans="1:37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</row>
    <row r="143" spans="1:37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</row>
    <row r="144" spans="1:37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</row>
    <row r="145" spans="1:37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</row>
    <row r="146" spans="1:37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</row>
    <row r="147" spans="1:37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</row>
    <row r="148" spans="1:37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</row>
    <row r="149" spans="1:37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</row>
    <row r="150" spans="1:37" ht="12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</row>
    <row r="151" spans="1:37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</row>
    <row r="152" spans="1:37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</row>
    <row r="153" spans="1:37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</row>
    <row r="154" spans="1:37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</row>
    <row r="155" spans="1:37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</row>
    <row r="156" spans="1:37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</row>
    <row r="157" spans="1:37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</row>
    <row r="158" spans="1:37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</row>
    <row r="159" spans="1:37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</row>
    <row r="160" spans="1:37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</row>
    <row r="161" spans="1:37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</row>
    <row r="162" spans="1:37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</row>
    <row r="163" spans="1:37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</row>
    <row r="164" spans="1:37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</row>
    <row r="165" spans="1:37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</row>
    <row r="166" spans="1:37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</row>
    <row r="167" spans="1:37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</row>
    <row r="168" spans="1:37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</row>
    <row r="169" spans="1:37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</row>
    <row r="170" spans="1:37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</row>
    <row r="171" spans="1:37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</row>
    <row r="172" spans="1:37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</row>
    <row r="173" spans="1:37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</row>
    <row r="174" spans="1:37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</row>
    <row r="175" spans="1:37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</row>
    <row r="176" spans="1:37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</row>
    <row r="177" spans="1:37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</row>
    <row r="178" spans="1:37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</row>
    <row r="179" spans="1:37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</row>
    <row r="180" spans="1:37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</row>
    <row r="181" spans="1:37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</row>
    <row r="182" spans="1:37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</row>
    <row r="183" spans="1:37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</row>
    <row r="184" spans="1:37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</row>
    <row r="185" spans="1:37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</row>
    <row r="186" spans="1:37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</row>
    <row r="187" spans="1:37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</row>
    <row r="188" spans="1:37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</row>
    <row r="189" spans="1:37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</row>
    <row r="190" spans="1:37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</row>
    <row r="191" spans="1:37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</row>
    <row r="192" spans="1:37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</row>
    <row r="193" spans="1:37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</row>
    <row r="194" spans="1:37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</row>
    <row r="195" spans="1:37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</row>
    <row r="196" spans="1:37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</row>
    <row r="197" spans="1:37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</row>
    <row r="198" spans="1:37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</row>
    <row r="199" spans="1:37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</row>
    <row r="200" spans="1:37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</row>
    <row r="201" spans="1:37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</row>
    <row r="202" spans="1:37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</row>
    <row r="203" spans="1:37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</row>
    <row r="204" spans="1:37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</row>
    <row r="205" spans="1:37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</row>
    <row r="206" spans="1:37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</row>
    <row r="207" spans="1:37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</row>
    <row r="208" spans="1:37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</row>
    <row r="209" spans="1:37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</row>
    <row r="210" spans="1:37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</row>
    <row r="211" spans="1:37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</row>
    <row r="212" spans="1:37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</row>
    <row r="213" spans="1:37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</row>
    <row r="214" spans="1:37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</row>
    <row r="215" spans="1:37" ht="12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</row>
    <row r="216" spans="1:37" ht="12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</row>
    <row r="217" spans="1:37" ht="12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</row>
    <row r="218" spans="1:37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</row>
    <row r="219" spans="1:37" ht="12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</row>
    <row r="220" spans="1:37" ht="12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</row>
    <row r="221" spans="1:37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</row>
    <row r="222" spans="1:37" ht="12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</row>
    <row r="223" spans="1:37" ht="12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</row>
    <row r="224" spans="1:37" ht="12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</row>
    <row r="225" spans="1:37" ht="12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</row>
    <row r="226" spans="1:37" ht="12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</row>
    <row r="227" spans="1:37" ht="12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</row>
    <row r="228" spans="1:37" ht="12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</row>
    <row r="229" spans="1:37" ht="12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</row>
    <row r="230" spans="1:37" ht="12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</row>
    <row r="231" spans="1:37" ht="12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</row>
    <row r="232" spans="1:37" ht="12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</row>
    <row r="233" spans="1:37" ht="12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</row>
    <row r="234" spans="1:37" ht="12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</row>
    <row r="235" spans="1:37" ht="12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</row>
    <row r="236" spans="1:37" ht="12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</row>
    <row r="237" spans="1:37" ht="12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</row>
    <row r="238" spans="1:37" ht="12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</row>
    <row r="239" spans="1:37" ht="12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</row>
    <row r="240" spans="1:37" ht="12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</row>
    <row r="241" spans="1:37" ht="12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</row>
    <row r="242" spans="1:37" ht="12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</row>
    <row r="243" spans="1:37" ht="12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</row>
    <row r="244" spans="1:37" ht="12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</row>
    <row r="245" spans="1:37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</row>
    <row r="246" spans="1:37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</row>
    <row r="247" spans="1:37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</row>
    <row r="248" spans="1:37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</row>
    <row r="249" spans="1:37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</row>
    <row r="250" spans="1:37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</row>
    <row r="251" spans="1:37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</row>
    <row r="252" spans="1:37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</row>
    <row r="253" spans="1:37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</row>
    <row r="254" spans="1:37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</row>
    <row r="255" spans="1:37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</row>
    <row r="256" spans="1:37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</row>
    <row r="257" spans="1:37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</row>
    <row r="258" spans="1:37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</row>
    <row r="259" spans="1:37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</row>
    <row r="260" spans="1:37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</row>
    <row r="261" spans="1:37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</row>
    <row r="262" spans="1:37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</row>
    <row r="263" spans="1:37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</row>
    <row r="264" spans="1:37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</row>
    <row r="265" spans="1:37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</row>
    <row r="266" spans="1:37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</row>
    <row r="267" spans="1:37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</row>
    <row r="268" spans="1:37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</row>
    <row r="269" spans="1:37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</row>
    <row r="270" spans="1:37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</row>
    <row r="271" spans="1:37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</row>
    <row r="272" spans="1:37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</row>
    <row r="273" spans="1:37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</row>
    <row r="274" spans="1:37" ht="12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</row>
    <row r="275" spans="1:37" ht="12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</row>
    <row r="276" spans="1:37" ht="12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</row>
    <row r="277" spans="1:37" ht="12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</row>
    <row r="278" spans="1:37" ht="12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</row>
    <row r="279" spans="1:37" ht="12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</row>
    <row r="280" spans="1:37" ht="12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</row>
    <row r="281" spans="1:37" ht="12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</row>
    <row r="282" spans="1:37" ht="12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</row>
    <row r="283" spans="1:37" ht="12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</row>
    <row r="284" spans="1:37" ht="12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</row>
    <row r="285" spans="1:37" ht="12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</row>
    <row r="286" spans="1:37" ht="12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</row>
    <row r="287" spans="1:37" ht="12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</row>
    <row r="288" spans="1:37" ht="12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</row>
    <row r="289" spans="1:37" ht="12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</row>
    <row r="290" spans="1:37" ht="12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</row>
    <row r="291" spans="1:37" ht="12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</row>
    <row r="292" spans="1:37" ht="12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</row>
    <row r="293" spans="1:37" ht="12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</row>
    <row r="294" spans="1:37" ht="12.7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</row>
    <row r="295" spans="1:37" ht="12.7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</row>
    <row r="296" spans="1:37" ht="12.7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</row>
    <row r="297" spans="1:37" ht="12.7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</row>
    <row r="298" spans="1:37" ht="12.7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</row>
    <row r="299" spans="1:37" ht="12.7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</row>
    <row r="300" spans="1:37" ht="12.7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</row>
    <row r="301" spans="1:37" ht="12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</row>
    <row r="302" spans="1:37" ht="12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</row>
    <row r="303" spans="1:37" ht="12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</row>
    <row r="304" spans="1:37" ht="12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</row>
    <row r="305" spans="1:37" ht="12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</row>
    <row r="306" spans="1:37" ht="12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</row>
    <row r="307" spans="1:37" ht="12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</row>
    <row r="308" spans="1:37" ht="12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</row>
    <row r="309" spans="1:37" ht="12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</row>
    <row r="310" spans="1:37" ht="12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</row>
    <row r="311" spans="1:37" ht="12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</row>
    <row r="312" spans="1:37" ht="12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</row>
    <row r="313" spans="1:37" ht="12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</row>
    <row r="314" spans="1:37" ht="12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</row>
    <row r="315" spans="1:37" ht="12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</row>
    <row r="316" spans="1:37" ht="12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</row>
    <row r="317" spans="1:37" ht="12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</row>
    <row r="318" spans="1:37" ht="12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</row>
    <row r="319" spans="1:37" ht="12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</row>
    <row r="320" spans="1:37" ht="12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</row>
    <row r="321" spans="1:37" ht="12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</row>
    <row r="322" spans="1:37" ht="12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</row>
    <row r="323" spans="1:37" ht="12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</row>
    <row r="324" spans="1:37" ht="12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</row>
    <row r="325" spans="1:37" ht="12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</row>
    <row r="326" spans="1:37" ht="12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</row>
    <row r="327" spans="1:37" ht="12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</row>
    <row r="328" spans="1:37" ht="12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</row>
    <row r="329" spans="1:37" ht="12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</row>
    <row r="330" spans="1:37" ht="12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</row>
    <row r="331" spans="1:37" ht="12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</row>
    <row r="332" spans="1:37" ht="12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</row>
    <row r="333" spans="1:37" ht="12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</row>
    <row r="334" spans="1:37" ht="12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</row>
    <row r="335" spans="1:37" ht="12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</row>
    <row r="336" spans="1:37" ht="12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</row>
    <row r="337" spans="1:37" ht="12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</row>
    <row r="338" spans="1:37" ht="12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</row>
    <row r="339" spans="1:37" ht="12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</row>
    <row r="340" spans="1:37" ht="12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</row>
    <row r="341" spans="1:37" ht="12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</row>
    <row r="342" spans="1:37" ht="12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</row>
    <row r="343" spans="1:37" ht="12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</row>
    <row r="344" spans="1:37" ht="12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</row>
    <row r="345" spans="1:37" ht="12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</row>
    <row r="346" spans="1:37" ht="12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</row>
    <row r="347" spans="1:37" ht="12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</row>
    <row r="348" spans="1:37" ht="12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</row>
    <row r="349" spans="1:37" ht="12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</row>
    <row r="350" spans="1:37" ht="12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</row>
    <row r="351" spans="1:37" ht="12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</row>
    <row r="352" spans="1:37" ht="12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</row>
    <row r="353" spans="1:37" ht="12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</row>
    <row r="354" spans="1:37" ht="12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</row>
    <row r="355" spans="1:37" ht="12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</row>
    <row r="356" spans="1:37" ht="12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</row>
    <row r="357" spans="1:37" ht="12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</row>
    <row r="358" spans="1:37" ht="12.7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</row>
    <row r="359" spans="1:37" ht="12.7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</row>
    <row r="360" spans="1:37" ht="12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</row>
    <row r="361" spans="1:37" ht="12.7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</row>
    <row r="362" spans="1:37" ht="12.7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</row>
    <row r="363" spans="1:37" ht="12.7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</row>
    <row r="364" spans="1:37" ht="12.7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</row>
    <row r="365" spans="1:37" ht="12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</row>
    <row r="366" spans="1:37" ht="12.7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</row>
    <row r="367" spans="1:37" ht="12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</row>
    <row r="368" spans="1:37" ht="12.7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</row>
    <row r="369" spans="1:37" ht="12.7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</row>
    <row r="370" spans="1:37" ht="12.7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</row>
    <row r="371" spans="1:37" ht="12.7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</row>
    <row r="372" spans="1:37" ht="12.7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</row>
    <row r="373" spans="1:37" ht="12.7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</row>
    <row r="374" spans="1:37" ht="12.7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</row>
    <row r="375" spans="1:37" ht="12.7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</row>
    <row r="376" spans="1:37" ht="12.7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</row>
    <row r="377" spans="1:37" ht="12.7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</row>
    <row r="378" spans="1:37" ht="12.7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</row>
    <row r="379" spans="1:37" ht="12.7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</row>
    <row r="380" spans="1:37" ht="12.7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</row>
    <row r="381" spans="1:37" ht="12.7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</row>
    <row r="382" spans="1:37" ht="12.7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</row>
    <row r="383" spans="1:37" ht="12.7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</row>
    <row r="384" spans="1:37" ht="12.7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</row>
    <row r="385" spans="1:37" ht="12.7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</row>
    <row r="386" spans="1:37" ht="12.7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</row>
    <row r="387" spans="1:37" ht="12.7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</row>
    <row r="388" spans="1:37" ht="12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</row>
    <row r="389" spans="1:37" ht="12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</row>
    <row r="390" spans="1:37" ht="12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</row>
  </sheetData>
  <sheetProtection/>
  <mergeCells count="22">
    <mergeCell ref="A1:G1"/>
    <mergeCell ref="A2:A4"/>
    <mergeCell ref="B2:B4"/>
    <mergeCell ref="C2:G2"/>
    <mergeCell ref="C3:C4"/>
    <mergeCell ref="A41:F41"/>
    <mergeCell ref="A57:F57"/>
    <mergeCell ref="A68:F68"/>
    <mergeCell ref="A73:F73"/>
    <mergeCell ref="A79:F79"/>
    <mergeCell ref="I3:L3"/>
    <mergeCell ref="A46:G46"/>
    <mergeCell ref="R2:V2"/>
    <mergeCell ref="R3:R4"/>
    <mergeCell ref="S3:V3"/>
    <mergeCell ref="A6:G6"/>
    <mergeCell ref="H2:L2"/>
    <mergeCell ref="H3:H4"/>
    <mergeCell ref="D3:G3"/>
    <mergeCell ref="M2:Q2"/>
    <mergeCell ref="M3:M4"/>
    <mergeCell ref="N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4.57421875" style="0" customWidth="1"/>
    <col min="4" max="4" width="12.00390625" style="0" customWidth="1"/>
    <col min="5" max="5" width="12.57421875" style="0" customWidth="1"/>
    <col min="6" max="6" width="12.140625" style="0" customWidth="1"/>
    <col min="7" max="7" width="12.57421875" style="0" customWidth="1"/>
    <col min="8" max="8" width="15.8515625" style="0" customWidth="1"/>
    <col min="9" max="9" width="12.28125" style="0" customWidth="1"/>
    <col min="10" max="10" width="11.8515625" style="0" customWidth="1"/>
  </cols>
  <sheetData>
    <row r="1" spans="1:10" ht="16.5" thickBot="1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0" ht="16.5" thickBot="1">
      <c r="A2" s="198" t="s">
        <v>1</v>
      </c>
      <c r="B2" s="198" t="s">
        <v>2</v>
      </c>
      <c r="C2" s="2">
        <v>2018</v>
      </c>
      <c r="D2" s="209">
        <v>2019</v>
      </c>
      <c r="E2" s="210"/>
      <c r="F2" s="202" t="s">
        <v>4</v>
      </c>
      <c r="G2" s="203"/>
      <c r="H2" s="203"/>
      <c r="I2" s="203"/>
      <c r="J2" s="204"/>
    </row>
    <row r="3" spans="1:10" ht="16.5" thickBot="1">
      <c r="A3" s="208"/>
      <c r="B3" s="208"/>
      <c r="C3" s="1" t="s">
        <v>3</v>
      </c>
      <c r="D3" s="253" t="s">
        <v>5</v>
      </c>
      <c r="E3" s="198" t="s">
        <v>6</v>
      </c>
      <c r="F3" s="198" t="s">
        <v>7</v>
      </c>
      <c r="G3" s="202" t="s">
        <v>8</v>
      </c>
      <c r="H3" s="203"/>
      <c r="I3" s="203"/>
      <c r="J3" s="204"/>
    </row>
    <row r="4" spans="1:10" ht="16.5" thickBot="1">
      <c r="A4" s="199"/>
      <c r="B4" s="199"/>
      <c r="C4" s="3"/>
      <c r="D4" s="254"/>
      <c r="E4" s="199"/>
      <c r="F4" s="199"/>
      <c r="G4" s="4" t="s">
        <v>9</v>
      </c>
      <c r="H4" s="4" t="s">
        <v>10</v>
      </c>
      <c r="I4" s="4" t="s">
        <v>11</v>
      </c>
      <c r="J4" s="4" t="s">
        <v>12</v>
      </c>
    </row>
    <row r="5" spans="1:10" ht="16.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6.5" thickBot="1">
      <c r="A6" s="205" t="s">
        <v>13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0" ht="16.5" thickBot="1">
      <c r="A7" s="7" t="s">
        <v>14</v>
      </c>
      <c r="B7" s="8"/>
      <c r="C7" s="8"/>
      <c r="D7" s="8"/>
      <c r="E7" s="8"/>
      <c r="F7" s="8"/>
      <c r="G7" s="8"/>
      <c r="H7" s="8"/>
      <c r="I7" s="8"/>
      <c r="J7" s="8"/>
    </row>
    <row r="8" spans="1:10" ht="34.5" customHeight="1" thickBot="1">
      <c r="A8" s="9" t="s">
        <v>15</v>
      </c>
      <c r="B8" s="10">
        <v>1010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21</v>
      </c>
      <c r="J8" s="11" t="s">
        <v>22</v>
      </c>
    </row>
    <row r="9" spans="1:10" ht="34.5" customHeight="1" thickBot="1">
      <c r="A9" s="12" t="s">
        <v>23</v>
      </c>
      <c r="B9" s="10">
        <v>1011</v>
      </c>
      <c r="C9" s="11" t="s">
        <v>24</v>
      </c>
      <c r="D9" s="11" t="s">
        <v>25</v>
      </c>
      <c r="E9" s="11" t="s">
        <v>26</v>
      </c>
      <c r="F9" s="11" t="s">
        <v>27</v>
      </c>
      <c r="G9" s="11" t="s">
        <v>28</v>
      </c>
      <c r="H9" s="11" t="s">
        <v>28</v>
      </c>
      <c r="I9" s="11" t="s">
        <v>28</v>
      </c>
      <c r="J9" s="11" t="s">
        <v>28</v>
      </c>
    </row>
    <row r="10" spans="1:10" ht="34.5" customHeight="1" thickBot="1">
      <c r="A10" s="12" t="s">
        <v>29</v>
      </c>
      <c r="B10" s="10">
        <v>1012</v>
      </c>
      <c r="C10" s="11" t="s">
        <v>30</v>
      </c>
      <c r="D10" s="11" t="s">
        <v>31</v>
      </c>
      <c r="E10" s="11" t="s">
        <v>32</v>
      </c>
      <c r="F10" s="11" t="s">
        <v>33</v>
      </c>
      <c r="G10" s="11" t="s">
        <v>34</v>
      </c>
      <c r="H10" s="11" t="s">
        <v>34</v>
      </c>
      <c r="I10" s="11" t="s">
        <v>34</v>
      </c>
      <c r="J10" s="11" t="s">
        <v>34</v>
      </c>
    </row>
    <row r="11" spans="1:10" ht="34.5" customHeight="1" thickBot="1">
      <c r="A11" s="12" t="s">
        <v>35</v>
      </c>
      <c r="B11" s="10">
        <v>1013</v>
      </c>
      <c r="C11" s="11">
        <v>420</v>
      </c>
      <c r="D11" s="11">
        <v>560</v>
      </c>
      <c r="E11" s="11">
        <v>595</v>
      </c>
      <c r="F11" s="11">
        <v>700</v>
      </c>
      <c r="G11" s="11">
        <v>250</v>
      </c>
      <c r="H11" s="11">
        <v>200</v>
      </c>
      <c r="I11" s="11">
        <v>200</v>
      </c>
      <c r="J11" s="11">
        <v>50</v>
      </c>
    </row>
    <row r="12" spans="1:10" ht="34.5" customHeight="1" thickBot="1">
      <c r="A12" s="9" t="s">
        <v>36</v>
      </c>
      <c r="B12" s="10">
        <v>1020</v>
      </c>
      <c r="C12" s="11" t="s">
        <v>37</v>
      </c>
      <c r="D12" s="11" t="s">
        <v>38</v>
      </c>
      <c r="E12" s="11" t="s">
        <v>39</v>
      </c>
      <c r="F12" s="11" t="s">
        <v>40</v>
      </c>
      <c r="G12" s="11" t="s">
        <v>41</v>
      </c>
      <c r="H12" s="11" t="s">
        <v>42</v>
      </c>
      <c r="I12" s="11">
        <v>730.7</v>
      </c>
      <c r="J12" s="11" t="s">
        <v>43</v>
      </c>
    </row>
    <row r="13" spans="1:10" ht="51" customHeight="1" thickBot="1">
      <c r="A13" s="12" t="s">
        <v>44</v>
      </c>
      <c r="B13" s="10">
        <v>1021</v>
      </c>
      <c r="C13" s="11" t="s">
        <v>45</v>
      </c>
      <c r="D13" s="11" t="s">
        <v>46</v>
      </c>
      <c r="E13" s="11" t="s">
        <v>47</v>
      </c>
      <c r="F13" s="11" t="s">
        <v>48</v>
      </c>
      <c r="G13" s="11" t="s">
        <v>49</v>
      </c>
      <c r="H13" s="11">
        <v>595.3</v>
      </c>
      <c r="I13" s="11">
        <v>55.7</v>
      </c>
      <c r="J13" s="11" t="s">
        <v>50</v>
      </c>
    </row>
    <row r="14" spans="1:10" ht="53.25" customHeight="1" thickBot="1">
      <c r="A14" s="12" t="s">
        <v>51</v>
      </c>
      <c r="B14" s="10">
        <v>1022</v>
      </c>
      <c r="C14" s="11">
        <v>900</v>
      </c>
      <c r="D14" s="11" t="s">
        <v>52</v>
      </c>
      <c r="E14" s="11" t="s">
        <v>53</v>
      </c>
      <c r="F14" s="11" t="s">
        <v>54</v>
      </c>
      <c r="G14" s="11">
        <v>275</v>
      </c>
      <c r="H14" s="11">
        <v>275</v>
      </c>
      <c r="I14" s="11">
        <v>275</v>
      </c>
      <c r="J14" s="11">
        <v>675</v>
      </c>
    </row>
    <row r="15" spans="1:10" ht="66" customHeight="1" thickBot="1">
      <c r="A15" s="12" t="s">
        <v>55</v>
      </c>
      <c r="B15" s="10">
        <v>1023</v>
      </c>
      <c r="C15" s="11" t="s">
        <v>56</v>
      </c>
      <c r="D15" s="11" t="s">
        <v>57</v>
      </c>
      <c r="E15" s="11" t="s">
        <v>58</v>
      </c>
      <c r="F15" s="11" t="s">
        <v>59</v>
      </c>
      <c r="G15" s="11">
        <v>375</v>
      </c>
      <c r="H15" s="11">
        <v>400</v>
      </c>
      <c r="I15" s="11">
        <v>400</v>
      </c>
      <c r="J15" s="11">
        <v>625</v>
      </c>
    </row>
    <row r="16" spans="1:10" ht="34.5" customHeight="1" thickBot="1">
      <c r="A16" s="9" t="s">
        <v>60</v>
      </c>
      <c r="B16" s="10">
        <v>1030</v>
      </c>
      <c r="C16" s="11">
        <v>288</v>
      </c>
      <c r="D16" s="11">
        <v>384</v>
      </c>
      <c r="E16" s="11">
        <v>408</v>
      </c>
      <c r="F16" s="11">
        <v>480</v>
      </c>
      <c r="G16" s="11">
        <v>100</v>
      </c>
      <c r="H16" s="11">
        <v>100</v>
      </c>
      <c r="I16" s="11">
        <v>180</v>
      </c>
      <c r="J16" s="11">
        <v>100</v>
      </c>
    </row>
    <row r="17" spans="1:10" ht="34.5" customHeight="1" thickBot="1">
      <c r="A17" s="12" t="s">
        <v>61</v>
      </c>
      <c r="B17" s="10">
        <v>1031</v>
      </c>
      <c r="C17" s="11">
        <v>240</v>
      </c>
      <c r="D17" s="11">
        <v>320</v>
      </c>
      <c r="E17" s="11">
        <v>340</v>
      </c>
      <c r="F17" s="11">
        <v>400</v>
      </c>
      <c r="G17" s="11">
        <v>100</v>
      </c>
      <c r="H17" s="11">
        <v>100</v>
      </c>
      <c r="I17" s="11">
        <v>100</v>
      </c>
      <c r="J17" s="11">
        <v>100</v>
      </c>
    </row>
    <row r="18" spans="1:10" ht="34.5" customHeight="1" thickBot="1">
      <c r="A18" s="12" t="s">
        <v>62</v>
      </c>
      <c r="B18" s="10">
        <v>1032</v>
      </c>
      <c r="C18" s="11">
        <v>48</v>
      </c>
      <c r="D18" s="11">
        <v>64</v>
      </c>
      <c r="E18" s="11">
        <v>68</v>
      </c>
      <c r="F18" s="11">
        <v>80</v>
      </c>
      <c r="G18" s="11" t="s">
        <v>63</v>
      </c>
      <c r="H18" s="11" t="s">
        <v>63</v>
      </c>
      <c r="I18" s="11">
        <v>80</v>
      </c>
      <c r="J18" s="11" t="s">
        <v>63</v>
      </c>
    </row>
    <row r="19" spans="1:10" ht="34.5" customHeight="1" thickBot="1">
      <c r="A19" s="9" t="s">
        <v>64</v>
      </c>
      <c r="B19" s="10">
        <v>1040</v>
      </c>
      <c r="C19" s="11">
        <v>240</v>
      </c>
      <c r="D19" s="11">
        <v>320</v>
      </c>
      <c r="E19" s="11">
        <v>340</v>
      </c>
      <c r="F19" s="11">
        <v>400</v>
      </c>
      <c r="G19" s="11">
        <v>100</v>
      </c>
      <c r="H19" s="11">
        <v>100</v>
      </c>
      <c r="I19" s="11">
        <v>120</v>
      </c>
      <c r="J19" s="11">
        <v>80</v>
      </c>
    </row>
    <row r="20" spans="1:10" ht="34.5" customHeight="1" thickBot="1">
      <c r="A20" s="12" t="s">
        <v>65</v>
      </c>
      <c r="B20" s="10">
        <v>1041</v>
      </c>
      <c r="C20" s="11">
        <v>84</v>
      </c>
      <c r="D20" s="11">
        <v>112</v>
      </c>
      <c r="E20" s="11">
        <v>119</v>
      </c>
      <c r="F20" s="11">
        <v>140</v>
      </c>
      <c r="G20" s="11">
        <v>35</v>
      </c>
      <c r="H20" s="11">
        <v>35</v>
      </c>
      <c r="I20" s="11">
        <v>35</v>
      </c>
      <c r="J20" s="11">
        <v>35</v>
      </c>
    </row>
    <row r="21" spans="1:10" ht="34.5" customHeight="1" thickBot="1">
      <c r="A21" s="7" t="s">
        <v>66</v>
      </c>
      <c r="B21" s="8"/>
      <c r="C21" s="13"/>
      <c r="D21" s="13"/>
      <c r="E21" s="13"/>
      <c r="F21" s="14"/>
      <c r="G21" s="14"/>
      <c r="H21" s="14"/>
      <c r="I21" s="14"/>
      <c r="J21" s="14"/>
    </row>
    <row r="22" spans="1:10" ht="34.5" customHeight="1" thickBot="1">
      <c r="A22" t="s">
        <v>174</v>
      </c>
      <c r="B22" s="6">
        <v>1050</v>
      </c>
      <c r="C22" s="11" t="s">
        <v>67</v>
      </c>
      <c r="D22" s="11" t="s">
        <v>68</v>
      </c>
      <c r="E22" s="11" t="s">
        <v>69</v>
      </c>
      <c r="F22" s="11" t="s">
        <v>70</v>
      </c>
      <c r="G22" s="11" t="s">
        <v>71</v>
      </c>
      <c r="H22" s="11" t="s">
        <v>72</v>
      </c>
      <c r="I22" s="11" t="s">
        <v>73</v>
      </c>
      <c r="J22" s="11" t="s">
        <v>74</v>
      </c>
    </row>
    <row r="23" spans="1:10" ht="34.5" customHeight="1" thickBot="1">
      <c r="A23" s="12" t="s">
        <v>75</v>
      </c>
      <c r="B23" s="15">
        <v>1051</v>
      </c>
      <c r="C23" s="11">
        <v>797</v>
      </c>
      <c r="D23" s="11" t="s">
        <v>76</v>
      </c>
      <c r="E23" s="11" t="s">
        <v>77</v>
      </c>
      <c r="F23" s="11" t="s">
        <v>78</v>
      </c>
      <c r="G23" s="11">
        <v>308.4</v>
      </c>
      <c r="H23" s="11">
        <v>335.3</v>
      </c>
      <c r="I23" s="11">
        <v>342.3</v>
      </c>
      <c r="J23" s="11">
        <v>291.9</v>
      </c>
    </row>
    <row r="24" spans="1:10" ht="34.5" customHeight="1" thickBot="1">
      <c r="A24" s="12" t="s">
        <v>79</v>
      </c>
      <c r="B24" s="15">
        <v>1052</v>
      </c>
      <c r="C24" s="11" t="s">
        <v>80</v>
      </c>
      <c r="D24" s="11" t="s">
        <v>81</v>
      </c>
      <c r="E24" s="11" t="s">
        <v>82</v>
      </c>
      <c r="F24" s="11" t="s">
        <v>83</v>
      </c>
      <c r="G24" s="11" t="s">
        <v>84</v>
      </c>
      <c r="H24" s="11" t="s">
        <v>85</v>
      </c>
      <c r="I24" s="11" t="s">
        <v>86</v>
      </c>
      <c r="J24" s="11" t="s">
        <v>87</v>
      </c>
    </row>
    <row r="25" spans="1:10" ht="34.5" customHeight="1" thickBot="1">
      <c r="A25" s="12" t="s">
        <v>88</v>
      </c>
      <c r="B25" s="16">
        <v>1053</v>
      </c>
      <c r="C25" s="11" t="s">
        <v>89</v>
      </c>
      <c r="D25" s="11" t="s">
        <v>90</v>
      </c>
      <c r="E25" s="11" t="s">
        <v>91</v>
      </c>
      <c r="F25" s="11" t="s">
        <v>92</v>
      </c>
      <c r="G25" s="11">
        <v>528.6</v>
      </c>
      <c r="H25" s="11">
        <v>574.8</v>
      </c>
      <c r="I25" s="11">
        <v>586.8</v>
      </c>
      <c r="J25" s="11">
        <v>500.4</v>
      </c>
    </row>
    <row r="26" spans="1:10" ht="34.5" customHeight="1" thickBot="1">
      <c r="A26" s="12" t="s">
        <v>93</v>
      </c>
      <c r="B26" s="15">
        <v>1054</v>
      </c>
      <c r="C26" s="11">
        <v>910.8</v>
      </c>
      <c r="D26" s="11" t="s">
        <v>94</v>
      </c>
      <c r="E26" s="11" t="s">
        <v>95</v>
      </c>
      <c r="F26" s="11" t="s">
        <v>96</v>
      </c>
      <c r="G26" s="11">
        <v>352.4</v>
      </c>
      <c r="H26" s="11">
        <v>383.2</v>
      </c>
      <c r="I26" s="11">
        <v>391.2</v>
      </c>
      <c r="J26" s="11">
        <v>333.6</v>
      </c>
    </row>
    <row r="27" spans="1:10" ht="34.5" customHeight="1" thickBot="1">
      <c r="A27" s="12" t="s">
        <v>97</v>
      </c>
      <c r="B27" s="15">
        <v>1055</v>
      </c>
      <c r="C27" s="11" t="s">
        <v>98</v>
      </c>
      <c r="D27" s="11" t="s">
        <v>92</v>
      </c>
      <c r="E27" s="11" t="s">
        <v>99</v>
      </c>
      <c r="F27" s="11" t="s">
        <v>100</v>
      </c>
      <c r="G27" s="11">
        <v>660.8</v>
      </c>
      <c r="H27" s="11">
        <v>718.5</v>
      </c>
      <c r="I27" s="11">
        <v>733.5</v>
      </c>
      <c r="J27" s="11">
        <v>625.5</v>
      </c>
    </row>
    <row r="28" spans="1:10" ht="34.5" customHeight="1" thickBot="1">
      <c r="A28" s="12" t="s">
        <v>101</v>
      </c>
      <c r="B28" s="15">
        <v>1056</v>
      </c>
      <c r="C28" s="11">
        <v>569.3</v>
      </c>
      <c r="D28" s="11">
        <v>759</v>
      </c>
      <c r="E28" s="11">
        <v>806.4</v>
      </c>
      <c r="F28" s="11">
        <v>948.8</v>
      </c>
      <c r="G28" s="11">
        <v>220.3</v>
      </c>
      <c r="H28" s="11">
        <v>239.5</v>
      </c>
      <c r="I28" s="11">
        <v>244.5</v>
      </c>
      <c r="J28" s="11">
        <v>208.5</v>
      </c>
    </row>
    <row r="29" spans="1:10" ht="34.5" customHeight="1" thickBot="1">
      <c r="A29" s="9" t="s">
        <v>102</v>
      </c>
      <c r="B29" s="6">
        <v>1060</v>
      </c>
      <c r="C29" s="11" t="s">
        <v>103</v>
      </c>
      <c r="D29" s="11" t="s">
        <v>104</v>
      </c>
      <c r="E29" s="11" t="s">
        <v>105</v>
      </c>
      <c r="F29" s="11" t="s">
        <v>106</v>
      </c>
      <c r="G29" s="11">
        <v>969.1</v>
      </c>
      <c r="H29" s="11" t="s">
        <v>107</v>
      </c>
      <c r="I29" s="11" t="s">
        <v>108</v>
      </c>
      <c r="J29" s="11">
        <v>917.4</v>
      </c>
    </row>
    <row r="30" spans="1:10" ht="34.5" customHeight="1" thickBot="1">
      <c r="A30" s="9" t="s">
        <v>109</v>
      </c>
      <c r="B30" s="6">
        <v>1070</v>
      </c>
      <c r="C30" s="11">
        <v>870</v>
      </c>
      <c r="D30" s="11" t="s">
        <v>110</v>
      </c>
      <c r="E30" s="11" t="s">
        <v>111</v>
      </c>
      <c r="F30" s="11" t="s">
        <v>112</v>
      </c>
      <c r="G30" s="11">
        <v>600</v>
      </c>
      <c r="H30" s="11">
        <v>400</v>
      </c>
      <c r="I30" s="11">
        <v>250</v>
      </c>
      <c r="J30" s="11">
        <v>200</v>
      </c>
    </row>
    <row r="31" spans="1:10" ht="34.5" customHeight="1" thickBot="1">
      <c r="A31" s="9" t="s">
        <v>113</v>
      </c>
      <c r="B31" s="6">
        <v>1080</v>
      </c>
      <c r="C31" s="11">
        <v>990</v>
      </c>
      <c r="D31" s="11" t="s">
        <v>114</v>
      </c>
      <c r="E31" s="11" t="s">
        <v>115</v>
      </c>
      <c r="F31" s="11" t="s">
        <v>116</v>
      </c>
      <c r="G31" s="11">
        <v>850</v>
      </c>
      <c r="H31" s="11">
        <v>350</v>
      </c>
      <c r="I31" s="11">
        <v>300</v>
      </c>
      <c r="J31" s="11">
        <v>150</v>
      </c>
    </row>
    <row r="32" spans="1:10" ht="34.5" customHeight="1" thickBot="1">
      <c r="A32" s="9" t="s">
        <v>117</v>
      </c>
      <c r="B32" s="10">
        <v>1090</v>
      </c>
      <c r="C32" s="11">
        <v>660</v>
      </c>
      <c r="D32" s="11">
        <v>880</v>
      </c>
      <c r="E32" s="11">
        <v>935</v>
      </c>
      <c r="F32" s="11" t="s">
        <v>118</v>
      </c>
      <c r="G32" s="11">
        <v>310</v>
      </c>
      <c r="H32" s="11">
        <v>280</v>
      </c>
      <c r="I32" s="11">
        <v>260</v>
      </c>
      <c r="J32" s="11">
        <v>250</v>
      </c>
    </row>
    <row r="33" spans="1:10" ht="34.5" customHeight="1" thickBot="1">
      <c r="A33" s="9" t="s">
        <v>119</v>
      </c>
      <c r="B33" s="6">
        <v>1100</v>
      </c>
      <c r="C33" s="11">
        <v>1785.1</v>
      </c>
      <c r="D33" s="11">
        <v>2380.2</v>
      </c>
      <c r="E33" s="11">
        <v>2528.9</v>
      </c>
      <c r="F33" s="11">
        <v>2975.2</v>
      </c>
      <c r="G33" s="11">
        <v>1181</v>
      </c>
      <c r="H33" s="11">
        <v>595.3</v>
      </c>
      <c r="I33" s="11">
        <v>55.7</v>
      </c>
      <c r="J33" s="11">
        <v>1143.2</v>
      </c>
    </row>
    <row r="34" spans="1:10" ht="34.5" customHeight="1" thickBot="1">
      <c r="A34" s="12" t="s">
        <v>120</v>
      </c>
      <c r="B34" s="6">
        <v>1101</v>
      </c>
      <c r="C34" s="11">
        <v>116.5</v>
      </c>
      <c r="D34" s="11">
        <v>155.4</v>
      </c>
      <c r="E34" s="11">
        <v>165.1</v>
      </c>
      <c r="F34" s="11">
        <v>194.2</v>
      </c>
      <c r="G34" s="11">
        <v>105</v>
      </c>
      <c r="H34" s="11">
        <v>13</v>
      </c>
      <c r="I34" s="11" t="s">
        <v>63</v>
      </c>
      <c r="J34" s="11">
        <v>76.2</v>
      </c>
    </row>
    <row r="35" spans="1:10" ht="34.5" customHeight="1" thickBot="1">
      <c r="A35" s="12" t="s">
        <v>121</v>
      </c>
      <c r="B35" s="6">
        <v>1102</v>
      </c>
      <c r="C35" s="11">
        <v>20.1</v>
      </c>
      <c r="D35" s="11">
        <v>26.8</v>
      </c>
      <c r="E35" s="11">
        <v>28.5</v>
      </c>
      <c r="F35" s="11">
        <v>33.5</v>
      </c>
      <c r="G35" s="11">
        <v>8</v>
      </c>
      <c r="H35" s="11">
        <v>8.5</v>
      </c>
      <c r="I35" s="11">
        <v>8.5</v>
      </c>
      <c r="J35" s="11">
        <v>8.5</v>
      </c>
    </row>
    <row r="36" spans="1:10" ht="34.5" customHeight="1" thickBot="1">
      <c r="A36" s="12" t="s">
        <v>122</v>
      </c>
      <c r="B36" s="6">
        <v>1103</v>
      </c>
      <c r="C36" s="11">
        <v>221.3</v>
      </c>
      <c r="D36" s="11">
        <v>295</v>
      </c>
      <c r="E36" s="11">
        <v>313.5</v>
      </c>
      <c r="F36" s="11">
        <v>368.8</v>
      </c>
      <c r="G36" s="11">
        <v>132.2</v>
      </c>
      <c r="H36" s="11">
        <v>69.8</v>
      </c>
      <c r="I36" s="11">
        <v>7</v>
      </c>
      <c r="J36" s="11">
        <v>159.8</v>
      </c>
    </row>
    <row r="37" spans="1:10" ht="34.5" customHeight="1" thickBot="1">
      <c r="A37" s="12" t="s">
        <v>123</v>
      </c>
      <c r="B37" s="6">
        <v>1104</v>
      </c>
      <c r="C37" s="11" t="s">
        <v>124</v>
      </c>
      <c r="D37" s="11" t="s">
        <v>125</v>
      </c>
      <c r="E37" s="11" t="s">
        <v>126</v>
      </c>
      <c r="F37" s="11" t="s">
        <v>127</v>
      </c>
      <c r="G37" s="11">
        <v>872.7</v>
      </c>
      <c r="H37" s="11">
        <v>490</v>
      </c>
      <c r="I37" s="11" t="s">
        <v>63</v>
      </c>
      <c r="J37" s="11">
        <v>889.8</v>
      </c>
    </row>
    <row r="38" spans="1:10" ht="34.5" customHeight="1" thickBot="1">
      <c r="A38" s="12" t="s">
        <v>128</v>
      </c>
      <c r="B38" s="6">
        <v>1105</v>
      </c>
      <c r="C38" s="11">
        <v>75.7</v>
      </c>
      <c r="D38" s="11">
        <v>101</v>
      </c>
      <c r="E38" s="11">
        <v>107.3</v>
      </c>
      <c r="F38" s="11">
        <v>126.2</v>
      </c>
      <c r="G38" s="11">
        <v>63.1</v>
      </c>
      <c r="H38" s="11">
        <v>14</v>
      </c>
      <c r="I38" s="11">
        <v>40.2</v>
      </c>
      <c r="J38" s="11">
        <v>8.9</v>
      </c>
    </row>
    <row r="39" spans="1:10" ht="34.5" customHeight="1" thickBot="1">
      <c r="A39" s="9" t="s">
        <v>129</v>
      </c>
      <c r="B39" s="6">
        <v>1110</v>
      </c>
      <c r="C39" s="11">
        <v>1.5</v>
      </c>
      <c r="D39" s="11">
        <v>2</v>
      </c>
      <c r="E39" s="11">
        <v>2.1</v>
      </c>
      <c r="F39" s="11">
        <v>2.5</v>
      </c>
      <c r="G39" s="11" t="s">
        <v>63</v>
      </c>
      <c r="H39" s="11">
        <v>1</v>
      </c>
      <c r="I39" s="11">
        <v>1</v>
      </c>
      <c r="J39" s="11">
        <v>0.5</v>
      </c>
    </row>
    <row r="40" spans="1:10" ht="34.5" customHeight="1" thickBot="1">
      <c r="A40" s="9" t="s">
        <v>130</v>
      </c>
      <c r="B40" s="6">
        <v>1120</v>
      </c>
      <c r="C40" s="11">
        <v>288</v>
      </c>
      <c r="D40" s="11">
        <v>384</v>
      </c>
      <c r="E40" s="11">
        <v>408</v>
      </c>
      <c r="F40" s="11">
        <v>480</v>
      </c>
      <c r="G40" s="11">
        <v>120</v>
      </c>
      <c r="H40" s="11">
        <v>120</v>
      </c>
      <c r="I40" s="11">
        <v>120</v>
      </c>
      <c r="J40" s="11">
        <v>120</v>
      </c>
    </row>
    <row r="41" spans="1:10" ht="34.5" customHeight="1" thickBot="1">
      <c r="A41" s="9" t="s">
        <v>131</v>
      </c>
      <c r="B41" s="6">
        <v>1130</v>
      </c>
      <c r="C41" s="11">
        <v>1.7</v>
      </c>
      <c r="D41" s="11">
        <v>2.3</v>
      </c>
      <c r="E41" s="11">
        <v>2.5</v>
      </c>
      <c r="F41" s="11">
        <v>2.9</v>
      </c>
      <c r="G41" s="11">
        <v>0.5</v>
      </c>
      <c r="H41" s="11">
        <v>0.7</v>
      </c>
      <c r="I41" s="11">
        <v>0.8</v>
      </c>
      <c r="J41" s="11">
        <v>0.9</v>
      </c>
    </row>
    <row r="42" spans="1:10" ht="34.5" customHeight="1" thickBot="1">
      <c r="A42" s="7" t="s">
        <v>132</v>
      </c>
      <c r="B42" s="17">
        <v>1140</v>
      </c>
      <c r="C42" s="18" t="s">
        <v>133</v>
      </c>
      <c r="D42" s="18" t="s">
        <v>134</v>
      </c>
      <c r="E42" s="18" t="s">
        <v>135</v>
      </c>
      <c r="F42" s="18" t="s">
        <v>136</v>
      </c>
      <c r="G42" s="18" t="s">
        <v>137</v>
      </c>
      <c r="H42" s="18" t="s">
        <v>138</v>
      </c>
      <c r="I42" s="18" t="s">
        <v>139</v>
      </c>
      <c r="J42" s="18" t="s">
        <v>140</v>
      </c>
    </row>
    <row r="43" spans="1:10" ht="34.5" customHeight="1" thickBot="1">
      <c r="A43" s="7" t="s">
        <v>141</v>
      </c>
      <c r="B43" s="17">
        <v>1150</v>
      </c>
      <c r="C43" s="18" t="s">
        <v>142</v>
      </c>
      <c r="D43" s="18" t="s">
        <v>143</v>
      </c>
      <c r="E43" s="18" t="s">
        <v>144</v>
      </c>
      <c r="F43" s="18" t="s">
        <v>145</v>
      </c>
      <c r="G43" s="18" t="s">
        <v>146</v>
      </c>
      <c r="H43" s="18" t="s">
        <v>147</v>
      </c>
      <c r="I43" s="18" t="s">
        <v>148</v>
      </c>
      <c r="J43" s="18" t="s">
        <v>149</v>
      </c>
    </row>
    <row r="44" spans="1:10" ht="34.5" customHeight="1" thickBot="1">
      <c r="A44" s="24" t="s">
        <v>150</v>
      </c>
      <c r="B44" s="17">
        <v>1160</v>
      </c>
      <c r="C44" s="18" t="s">
        <v>151</v>
      </c>
      <c r="D44" s="18" t="s">
        <v>152</v>
      </c>
      <c r="E44" s="18" t="s">
        <v>153</v>
      </c>
      <c r="F44" s="18" t="s">
        <v>154</v>
      </c>
      <c r="G44" s="18" t="s">
        <v>155</v>
      </c>
      <c r="H44" s="18" t="s">
        <v>156</v>
      </c>
      <c r="I44" s="18" t="s">
        <v>157</v>
      </c>
      <c r="J44" s="18" t="s">
        <v>158</v>
      </c>
    </row>
    <row r="45" spans="1:10" ht="34.5" customHeight="1" thickBot="1">
      <c r="A45" s="205" t="s">
        <v>159</v>
      </c>
      <c r="B45" s="206"/>
      <c r="C45" s="206"/>
      <c r="D45" s="206"/>
      <c r="E45" s="206"/>
      <c r="F45" s="206"/>
      <c r="G45" s="206"/>
      <c r="H45" s="206"/>
      <c r="I45" s="206"/>
      <c r="J45" s="207"/>
    </row>
    <row r="46" spans="1:10" ht="34.5" customHeight="1" thickBot="1">
      <c r="A46" s="9" t="s">
        <v>160</v>
      </c>
      <c r="B46" s="6">
        <v>3010</v>
      </c>
      <c r="C46" s="13" t="s">
        <v>161</v>
      </c>
      <c r="D46" s="19" t="s">
        <v>161</v>
      </c>
      <c r="E46" s="19" t="s">
        <v>161</v>
      </c>
      <c r="F46" s="19" t="s">
        <v>161</v>
      </c>
      <c r="G46" s="19" t="s">
        <v>161</v>
      </c>
      <c r="H46" s="19" t="s">
        <v>161</v>
      </c>
      <c r="I46" s="19" t="s">
        <v>161</v>
      </c>
      <c r="J46" s="19" t="s">
        <v>161</v>
      </c>
    </row>
    <row r="47" spans="1:10" ht="34.5" customHeight="1" thickBot="1">
      <c r="A47" s="12" t="s">
        <v>162</v>
      </c>
      <c r="B47" s="6">
        <v>3011</v>
      </c>
      <c r="C47" s="19" t="s">
        <v>161</v>
      </c>
      <c r="D47" s="19" t="s">
        <v>161</v>
      </c>
      <c r="E47" s="19" t="s">
        <v>161</v>
      </c>
      <c r="F47" s="19" t="s">
        <v>161</v>
      </c>
      <c r="G47" s="19" t="s">
        <v>161</v>
      </c>
      <c r="H47" s="19" t="s">
        <v>161</v>
      </c>
      <c r="I47" s="19" t="s">
        <v>161</v>
      </c>
      <c r="J47" s="19" t="s">
        <v>161</v>
      </c>
    </row>
    <row r="48" spans="1:10" ht="34.5" customHeight="1" thickBot="1">
      <c r="A48" s="12" t="s">
        <v>163</v>
      </c>
      <c r="B48" s="6">
        <v>3012</v>
      </c>
      <c r="C48" s="11">
        <v>1200</v>
      </c>
      <c r="D48" s="11">
        <v>0</v>
      </c>
      <c r="E48" s="11">
        <v>350</v>
      </c>
      <c r="F48" s="11">
        <v>1500</v>
      </c>
      <c r="G48" s="11" t="s">
        <v>63</v>
      </c>
      <c r="H48" s="11">
        <v>700</v>
      </c>
      <c r="I48" s="11">
        <v>800</v>
      </c>
      <c r="J48" s="13" t="s">
        <v>63</v>
      </c>
    </row>
    <row r="49" spans="1:10" ht="34.5" customHeight="1" thickBot="1">
      <c r="A49" s="12" t="s">
        <v>164</v>
      </c>
      <c r="B49" s="6">
        <v>3013</v>
      </c>
      <c r="C49" s="13">
        <v>125</v>
      </c>
      <c r="D49" s="13">
        <v>140</v>
      </c>
      <c r="E49" s="13">
        <v>140</v>
      </c>
      <c r="F49" s="13">
        <v>80</v>
      </c>
      <c r="G49" s="13">
        <v>25</v>
      </c>
      <c r="H49" s="13">
        <v>25</v>
      </c>
      <c r="I49" s="13">
        <v>30</v>
      </c>
      <c r="J49" s="13" t="s">
        <v>63</v>
      </c>
    </row>
    <row r="50" spans="1:10" ht="34.5" customHeight="1" thickBot="1">
      <c r="A50" s="12" t="s">
        <v>165</v>
      </c>
      <c r="B50" s="6">
        <v>3014</v>
      </c>
      <c r="C50" s="13" t="s">
        <v>166</v>
      </c>
      <c r="D50" s="13" t="s">
        <v>63</v>
      </c>
      <c r="E50" s="13" t="s">
        <v>63</v>
      </c>
      <c r="F50" s="13">
        <v>15</v>
      </c>
      <c r="G50" s="13" t="s">
        <v>166</v>
      </c>
      <c r="H50" s="13">
        <v>15</v>
      </c>
      <c r="I50" s="13" t="s">
        <v>63</v>
      </c>
      <c r="J50" s="13" t="s">
        <v>63</v>
      </c>
    </row>
    <row r="51" spans="1:10" ht="34.5" customHeight="1" thickBot="1">
      <c r="A51" s="12" t="s">
        <v>167</v>
      </c>
      <c r="B51" s="6">
        <v>3015</v>
      </c>
      <c r="C51" s="13" t="s">
        <v>161</v>
      </c>
      <c r="D51" s="13" t="s">
        <v>63</v>
      </c>
      <c r="E51" s="13" t="s">
        <v>63</v>
      </c>
      <c r="F51" s="13" t="s">
        <v>63</v>
      </c>
      <c r="G51" s="13" t="s">
        <v>63</v>
      </c>
      <c r="H51" s="13" t="s">
        <v>166</v>
      </c>
      <c r="I51" s="13" t="s">
        <v>63</v>
      </c>
      <c r="J51" s="13" t="s">
        <v>63</v>
      </c>
    </row>
    <row r="52" spans="1:10" ht="34.5" customHeight="1" thickBot="1">
      <c r="A52" s="12" t="s">
        <v>168</v>
      </c>
      <c r="B52" s="6">
        <v>3016</v>
      </c>
      <c r="C52" s="13" t="s">
        <v>161</v>
      </c>
      <c r="D52" s="13" t="s">
        <v>63</v>
      </c>
      <c r="E52" s="13" t="s">
        <v>63</v>
      </c>
      <c r="F52" s="13" t="s">
        <v>63</v>
      </c>
      <c r="G52" s="13" t="s">
        <v>63</v>
      </c>
      <c r="H52" s="13" t="s">
        <v>63</v>
      </c>
      <c r="I52" s="13" t="s">
        <v>63</v>
      </c>
      <c r="J52" s="13" t="s">
        <v>166</v>
      </c>
    </row>
    <row r="53" spans="1:10" ht="34.5" customHeight="1" thickBot="1">
      <c r="A53" s="9" t="s">
        <v>169</v>
      </c>
      <c r="B53" s="6">
        <v>3020</v>
      </c>
      <c r="C53" s="13">
        <v>25854</v>
      </c>
      <c r="D53" s="13">
        <v>28756</v>
      </c>
      <c r="E53" s="13">
        <v>29106</v>
      </c>
      <c r="F53" s="13">
        <v>29106</v>
      </c>
      <c r="G53" s="13" t="s">
        <v>161</v>
      </c>
      <c r="H53" s="13" t="s">
        <v>161</v>
      </c>
      <c r="I53" s="13" t="s">
        <v>161</v>
      </c>
      <c r="J53" s="13" t="s">
        <v>161</v>
      </c>
    </row>
    <row r="54" spans="1:10" ht="34.5" customHeight="1" thickBot="1">
      <c r="A54" s="9" t="s">
        <v>170</v>
      </c>
      <c r="B54" s="6">
        <v>3030</v>
      </c>
      <c r="C54" s="13">
        <v>19390.5</v>
      </c>
      <c r="D54" s="13">
        <v>21567</v>
      </c>
      <c r="E54" s="13">
        <v>21829.5</v>
      </c>
      <c r="F54" s="13">
        <v>21829.5</v>
      </c>
      <c r="G54" s="13" t="s">
        <v>161</v>
      </c>
      <c r="H54" s="13" t="s">
        <v>161</v>
      </c>
      <c r="I54" s="13" t="s">
        <v>161</v>
      </c>
      <c r="J54" s="13" t="s">
        <v>161</v>
      </c>
    </row>
    <row r="55" spans="1:10" ht="34.5" customHeight="1" thickBot="1">
      <c r="A55" s="9" t="s">
        <v>171</v>
      </c>
      <c r="B55" s="6">
        <v>3040</v>
      </c>
      <c r="C55" s="13">
        <v>38.8</v>
      </c>
      <c r="D55" s="13">
        <v>43.1</v>
      </c>
      <c r="E55" s="13">
        <v>43.7</v>
      </c>
      <c r="F55" s="13">
        <v>43.7</v>
      </c>
      <c r="G55" s="13">
        <v>10.9</v>
      </c>
      <c r="H55" s="13">
        <v>12</v>
      </c>
      <c r="I55" s="13">
        <v>13.2</v>
      </c>
      <c r="J55" s="13">
        <v>13.2</v>
      </c>
    </row>
    <row r="58" ht="25.5">
      <c r="A58" s="21" t="s">
        <v>172</v>
      </c>
    </row>
    <row r="59" ht="12.75">
      <c r="A59" s="22"/>
    </row>
    <row r="60" ht="12.75">
      <c r="A60" s="23" t="s">
        <v>173</v>
      </c>
    </row>
  </sheetData>
  <sheetProtection/>
  <mergeCells count="11">
    <mergeCell ref="D3:D4"/>
    <mergeCell ref="E3:E4"/>
    <mergeCell ref="F3:F4"/>
    <mergeCell ref="G3:J3"/>
    <mergeCell ref="A6:J6"/>
    <mergeCell ref="A45:J45"/>
    <mergeCell ref="A1:J1"/>
    <mergeCell ref="A2:A4"/>
    <mergeCell ref="B2:B4"/>
    <mergeCell ref="D2:E2"/>
    <mergeCell ref="F2:J2"/>
  </mergeCells>
  <hyperlinks>
    <hyperlink ref="A58" location="_ftnref1" display="_ftnref1"/>
    <hyperlink ref="A60" location="_ftnref2" display="_ftnref2"/>
    <hyperlink ref="D3" location="_ftn1" display="_ftn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rayradaViktoria</cp:lastModifiedBy>
  <cp:lastPrinted>2021-02-19T07:23:52Z</cp:lastPrinted>
  <dcterms:created xsi:type="dcterms:W3CDTF">1996-10-08T23:32:33Z</dcterms:created>
  <dcterms:modified xsi:type="dcterms:W3CDTF">2021-03-04T07:55:48Z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