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firstSheet="1" activeTab="1"/>
  </bookViews>
  <sheets>
    <sheet name="ЗЗСО" sheetId="1" r:id="rId1"/>
    <sheet name="ЗДО" sheetId="2" r:id="rId2"/>
    <sheet name="ГПД" sheetId="3" r:id="rId3"/>
    <sheet name="заочн" sheetId="4" r:id="rId4"/>
    <sheet name="індивід" sheetId="5" r:id="rId5"/>
    <sheet name="інклюзив шк" sheetId="6" r:id="rId6"/>
    <sheet name="інклюзив ЗДО" sheetId="7" r:id="rId7"/>
    <sheet name="МРЦ" sheetId="8" r:id="rId8"/>
    <sheet name="інтитуційна форма" sheetId="9" r:id="rId9"/>
    <sheet name="БДТ" sheetId="10" r:id="rId10"/>
    <sheet name="Інші установи" sheetId="11" r:id="rId11"/>
  </sheets>
  <definedNames>
    <definedName name="_xlnm.Print_Titles" localSheetId="4">'індивід'!$9:$11</definedName>
    <definedName name="_xlnm.Print_Area" localSheetId="9">'БДТ'!$A$1:$D$25</definedName>
    <definedName name="_xlnm.Print_Area" localSheetId="2">'ГПД'!$A$1:$D$27</definedName>
    <definedName name="_xlnm.Print_Area" localSheetId="3">'заочн'!$A$1:$D$19</definedName>
    <definedName name="_xlnm.Print_Area" localSheetId="1">'ЗДО'!$A$1:$R$39</definedName>
    <definedName name="_xlnm.Print_Area" localSheetId="0">'ЗЗСО'!$A$1:$AK$39</definedName>
    <definedName name="_xlnm.Print_Area" localSheetId="4">'індивід'!$A$1:$L$61</definedName>
    <definedName name="_xlnm.Print_Area" localSheetId="6">'інклюзив ЗДО'!$A$1:$D$16</definedName>
    <definedName name="_xlnm.Print_Area" localSheetId="5">'інклюзив шк'!$A$1:$D$53</definedName>
    <definedName name="_xlnm.Print_Area" localSheetId="8">'інтитуційна форма'!$A$1:$H$27</definedName>
    <definedName name="_xlnm.Print_Area" localSheetId="10">'Інші установи'!$A$1:$C$17</definedName>
    <definedName name="_xlnm.Print_Area" localSheetId="7">'МРЦ'!$A$1:$D$16</definedName>
  </definedNames>
  <calcPr fullCalcOnLoad="1"/>
</workbook>
</file>

<file path=xl/sharedStrings.xml><?xml version="1.0" encoding="utf-8"?>
<sst xmlns="http://schemas.openxmlformats.org/spreadsheetml/2006/main" count="388" uniqueCount="181">
  <si>
    <t>Назва закладу</t>
  </si>
  <si>
    <t xml:space="preserve">мова
навчання </t>
  </si>
  <si>
    <t>5 кл.</t>
  </si>
  <si>
    <t>6 кл.</t>
  </si>
  <si>
    <t>7 кл.</t>
  </si>
  <si>
    <t>8 кл.</t>
  </si>
  <si>
    <t>9 кл.</t>
  </si>
  <si>
    <t>10 кл.</t>
  </si>
  <si>
    <t>11 кл.</t>
  </si>
  <si>
    <t>1 кл.</t>
  </si>
  <si>
    <t>2 кл.</t>
  </si>
  <si>
    <t>3 кл.</t>
  </si>
  <si>
    <t>4 кл.</t>
  </si>
  <si>
    <t>в т.ч. у ДДЗ</t>
  </si>
  <si>
    <t>кл.</t>
  </si>
  <si>
    <t>уч.</t>
  </si>
  <si>
    <t>Місто</t>
  </si>
  <si>
    <t>укр.</t>
  </si>
  <si>
    <t>рос.</t>
  </si>
  <si>
    <t xml:space="preserve">Разом по місту </t>
  </si>
  <si>
    <t>Разом по селу</t>
  </si>
  <si>
    <t>Разом по району</t>
  </si>
  <si>
    <t>Усього</t>
  </si>
  <si>
    <t>12 кл.</t>
  </si>
  <si>
    <t>№ п/п</t>
  </si>
  <si>
    <t>разом</t>
  </si>
  <si>
    <t>Село</t>
  </si>
  <si>
    <t>Додаток 1</t>
  </si>
  <si>
    <t>Мережа</t>
  </si>
  <si>
    <t>разом                  1-4 кл.</t>
  </si>
  <si>
    <t>разом               5-9 кл.</t>
  </si>
  <si>
    <t>№ п\п</t>
  </si>
  <si>
    <t xml:space="preserve">Назва закладу </t>
  </si>
  <si>
    <t>гр.</t>
  </si>
  <si>
    <t>діт</t>
  </si>
  <si>
    <t>4 год</t>
  </si>
  <si>
    <t>Додаток 3</t>
  </si>
  <si>
    <t>Додаток 4</t>
  </si>
  <si>
    <t>Кількість учнів</t>
  </si>
  <si>
    <t>Назва навчального закладу</t>
  </si>
  <si>
    <t>Клас</t>
  </si>
  <si>
    <t>Додаток 5</t>
  </si>
  <si>
    <t>Кількість дітей</t>
  </si>
  <si>
    <t>Художньо-естетичний</t>
  </si>
  <si>
    <t>Туристсько-краєзнавчий</t>
  </si>
  <si>
    <t>Військово-патріотичний</t>
  </si>
  <si>
    <t>Дослідницько-експерементальний</t>
  </si>
  <si>
    <t>Еколого-натуралістичний</t>
  </si>
  <si>
    <t>Соціально-реабілітаційний</t>
  </si>
  <si>
    <t>Гуманітарний</t>
  </si>
  <si>
    <t>Додаток 6</t>
  </si>
  <si>
    <t>Додаток 7</t>
  </si>
  <si>
    <t>Додаток 8</t>
  </si>
  <si>
    <t>Додаток 9</t>
  </si>
  <si>
    <t>3.1</t>
  </si>
  <si>
    <t>2.1</t>
  </si>
  <si>
    <t>10.1</t>
  </si>
  <si>
    <t>Назва</t>
  </si>
  <si>
    <t>Кількість</t>
  </si>
  <si>
    <t>разом                       10-12 кл.</t>
  </si>
  <si>
    <t>3-а</t>
  </si>
  <si>
    <t>Разом по закладам дошкільної освіти міської місцевості</t>
  </si>
  <si>
    <t>Разом по закладам дошкільної освіти сільської місцевості</t>
  </si>
  <si>
    <t>Усього по закладам дошкільної освіти</t>
  </si>
  <si>
    <t>дошкільні підрозділи закладів середньої освіти</t>
  </si>
  <si>
    <t>в тому числі:                        заклади дошкільної освіти</t>
  </si>
  <si>
    <t>КЗ "Білоколодязький ліцей"</t>
  </si>
  <si>
    <t>КЗ "Вільчанський ліцей"</t>
  </si>
  <si>
    <t>в тому числі: Лиманська філія КЗ "Вільчанський ліцей"</t>
  </si>
  <si>
    <t>в тому числі: Гатищенська філія КЗ "Вовчанський ліцей №1"</t>
  </si>
  <si>
    <t>в тому числі: Землянська філія КЗ "Варварівський ліцей"</t>
  </si>
  <si>
    <t>Додаток 10</t>
  </si>
  <si>
    <t>2-а</t>
  </si>
  <si>
    <t>4-а</t>
  </si>
  <si>
    <t>6-б</t>
  </si>
  <si>
    <t>Сімейна (домашня) форма здобуття освіти</t>
  </si>
  <si>
    <t>Педагогічний патронаж</t>
  </si>
  <si>
    <t>Груп</t>
  </si>
  <si>
    <t>Дітей</t>
  </si>
  <si>
    <t xml:space="preserve">у тому числі з особливими освітніми потребами </t>
  </si>
  <si>
    <r>
      <t>Осіб, які здобувають початкову, базову середню освіту та проживають у селах і селищах</t>
    </r>
    <r>
      <rPr>
        <sz val="10"/>
        <rFont val="Times New Roman"/>
        <family val="1"/>
      </rPr>
      <t xml:space="preserve"> (якщо кількість здобувачів освіти у класі закладу освіти становить менше ніж 5 осіб) </t>
    </r>
  </si>
  <si>
    <r>
      <t>Осіб, які за станом здоров’я не можуть здобувати освіту за денною формою</t>
    </r>
    <r>
      <rPr>
        <sz val="10"/>
        <rFont val="Times New Roman"/>
        <family val="1"/>
      </rPr>
      <t xml:space="preserve"> (відповідно до висновку лікарсько-консультаційної комісії закладу охорони здоров’я або медичного висновку про стан здоров’я дитини)</t>
    </r>
  </si>
  <si>
    <t>Кількість груп</t>
  </si>
  <si>
    <t>5-б</t>
  </si>
  <si>
    <t>4-б</t>
  </si>
  <si>
    <t>5-а</t>
  </si>
  <si>
    <t>7-б</t>
  </si>
  <si>
    <t xml:space="preserve">Комунальна установа "Вовчанський інклюзивно-ресурсний центр" </t>
  </si>
  <si>
    <t xml:space="preserve">Науково-технічний </t>
  </si>
  <si>
    <t>Напрям</t>
  </si>
  <si>
    <t xml:space="preserve">Оздоровчий </t>
  </si>
  <si>
    <t>7-а</t>
  </si>
  <si>
    <t>2-в</t>
  </si>
  <si>
    <t xml:space="preserve">Разом                      </t>
  </si>
  <si>
    <t xml:space="preserve">КЗ "Вовчанський ліцей № 2" </t>
  </si>
  <si>
    <t>КЗ "Вовчанський ліцей № 3"</t>
  </si>
  <si>
    <t>КЗ "Вовчанська гімназія № 6"</t>
  </si>
  <si>
    <t>КЗ "Вовчанський ліцей № 7"</t>
  </si>
  <si>
    <t>КЗ "Вовчансько-Хутірський ліцей"</t>
  </si>
  <si>
    <t>КЗ "Волохівський ліцей"</t>
  </si>
  <si>
    <t>КЗ "Іванівський ліцей"</t>
  </si>
  <si>
    <t>КЗ "Новоолександрівський ліцей"</t>
  </si>
  <si>
    <t>КЗ "Охрімівський ліцей"</t>
  </si>
  <si>
    <t>КЗ "Пільнянський ліцей"</t>
  </si>
  <si>
    <t>КЗ "Різниківський ліцей"</t>
  </si>
  <si>
    <t>КЗ "Бугаївський ліцей"</t>
  </si>
  <si>
    <t>КЗ "Юрченківський ліцей"</t>
  </si>
  <si>
    <t>КЗ "Рубіжненська гімназія"</t>
  </si>
  <si>
    <t>класів та учнів закладів загальної  середньої освіти усіх типів Вовчанської міської ради</t>
  </si>
  <si>
    <t>на 2021/ 2022 навчальний рік</t>
  </si>
  <si>
    <t>закладів дошкільної освіти усіх типів Вовчанської міської ради</t>
  </si>
  <si>
    <t xml:space="preserve">на 2021/ 2022 навчальний рік </t>
  </si>
  <si>
    <t>закладів загальної середньої освіти з групами продовженого дня та учнями у них на 2021/ 2022 навчальний рік</t>
  </si>
  <si>
    <t>класів із зоочною формою навчання при закладах загальної середньої освіти на 2021/ 2022 навчальний рік</t>
  </si>
  <si>
    <t xml:space="preserve">закладів загальної середньої освіти, в яких здійснюється навчання учнів за індивідуальною формою на 2021/ 2022 навчальний рік </t>
  </si>
  <si>
    <t>інклюзивних класів у закладах загальної середньої освіти Вовчанської міської ради на 2021/ 2022 навчальний рік</t>
  </si>
  <si>
    <t>інклюзивних груп у закладах дошкільної освіти Вовчанської міської ради на 2021/ 2022 навчальний рік</t>
  </si>
  <si>
    <t>міжшкільних ресурсних центрів Вовчанської міської ради на 2021/ 2022 навчальний рік</t>
  </si>
  <si>
    <t>Комунальний заклад "Вовчанський міжшкільний ресурсний центр Вовчанської міської ради Чугуєвського району Харківської області"</t>
  </si>
  <si>
    <t>Комунальний заклад "Вовчанський ліцей № 3 Вовчанської міської ради Чугуївського району Харківської області"</t>
  </si>
  <si>
    <t>закладів загальної середньої освіти, в яких здійснюється навчання учнів за інституційною (мережевою) формою навчання на 2021/ 2022 навчальний рік</t>
  </si>
  <si>
    <t>гуртків Комунальної установи "Вовчанський будинок дитячої та юнацької творчості" на 2021/ 2022 навчальний рік</t>
  </si>
  <si>
    <t>інших установ та структурних підрозділів на 2021/ 2022 навчальний рік</t>
  </si>
  <si>
    <t>Комунальна установа "Центр професійного розвитку педагогічних працівників Вовчанської міської ради"</t>
  </si>
  <si>
    <t>Господарська група при відділі освіти Вовчанської міської ради</t>
  </si>
  <si>
    <t>Централізована бухгалтерія при відділі освіти Вовчанської міської ради</t>
  </si>
  <si>
    <t>КЗ "Білоколодязький ліцей" (дошкільний підрозділ)</t>
  </si>
  <si>
    <t>КЗ "Вільчанський ліцей" (дошкільний підрозділ)</t>
  </si>
  <si>
    <t>КЗ "Вовчанський ліцей № 1" (дошкільний підрозділ)</t>
  </si>
  <si>
    <t>КЗ "Волохівський ліцей" (дошкільний підрозділ)</t>
  </si>
  <si>
    <t>КЗ "Варварівський ліцей" (дошкільний підрозділ)</t>
  </si>
  <si>
    <t>КЗ "Охрімівський ліцей" (дошкільний підрозділ)</t>
  </si>
  <si>
    <t>КЗ "Пільнянський ліцей" (дошкільний підрозділ)</t>
  </si>
  <si>
    <t>КЗ "Рубіжненська гімназія" (дошкільний підрозділ)</t>
  </si>
  <si>
    <t>КЗ "Вовчанський ліцей № 1"</t>
  </si>
  <si>
    <t>КЗ "Варварівський ліцей"</t>
  </si>
  <si>
    <t>6-а</t>
  </si>
  <si>
    <t>КЗ Варварівський ліцей"</t>
  </si>
  <si>
    <t>Землянська філія КЗ "Варварівський ліцей"</t>
  </si>
  <si>
    <t>7-в</t>
  </si>
  <si>
    <t>КЗ "Вовчанський ліцей №1"</t>
  </si>
  <si>
    <t>1-б</t>
  </si>
  <si>
    <t>4-в</t>
  </si>
  <si>
    <t>8-а</t>
  </si>
  <si>
    <t>8-б</t>
  </si>
  <si>
    <t xml:space="preserve"> Гатищенська філія КЗ "Вовчанський ліцей №1"</t>
  </si>
  <si>
    <t>Лиманська філія КЗ "Вільчанський ліцей"</t>
  </si>
  <si>
    <t>7.1</t>
  </si>
  <si>
    <t xml:space="preserve">Новоолександрівський ЗДО (ясла-садок) "Сонечко" </t>
  </si>
  <si>
    <t xml:space="preserve">Бугаївський ЗДО (ясла-садок) "Веселка" </t>
  </si>
  <si>
    <t xml:space="preserve">Юрченківський ЗДО (дитячий садок) "Ромашка" </t>
  </si>
  <si>
    <t xml:space="preserve">Вільчанський ЗДО (ясла-садок) "Малятко" </t>
  </si>
  <si>
    <t xml:space="preserve">Вовчансько-Хутірський ЗДО (ясла-садок) "Дзвіночок" </t>
  </si>
  <si>
    <t xml:space="preserve">Вовчанський ЗДО (ясла-садок) № 2 </t>
  </si>
  <si>
    <t xml:space="preserve">Вовчанський ЗДО (дитячий садок) № 2 </t>
  </si>
  <si>
    <t xml:space="preserve">Вовчанський ЗДО (ясла-садок) № 7 </t>
  </si>
  <si>
    <t xml:space="preserve">Вовчанський ЗДО (ясла-садок) № 1 </t>
  </si>
  <si>
    <t>Ясельні</t>
  </si>
  <si>
    <t xml:space="preserve">Дошкільні </t>
  </si>
  <si>
    <t>10 год. 30 хв.</t>
  </si>
  <si>
    <t>9 год.</t>
  </si>
  <si>
    <t>12 год.</t>
  </si>
  <si>
    <t>Чисельність дітей</t>
  </si>
  <si>
    <t>до рішення XVII сесії VIII скликання</t>
  </si>
  <si>
    <t>Додаток 2</t>
  </si>
  <si>
    <t>Додаток 11</t>
  </si>
  <si>
    <t xml:space="preserve">від 10 вересня 2021 р. № 14.3-VIII </t>
  </si>
  <si>
    <t>Секретар міської ради                                                                                                                                                                                                           Ольга ТОПОРКОВА</t>
  </si>
  <si>
    <t>Секретар міської ради                                                                                                                                                                  Ольга ТОПОРКОВА</t>
  </si>
  <si>
    <t xml:space="preserve">від 10 вересня 2021 р. № 14.3 -VIII </t>
  </si>
  <si>
    <t>Секретар міської ради                                                                                                         Ольга ТОПОРКОВА</t>
  </si>
  <si>
    <t>Секретар міської ради                                                                                                                     Ольга ТОПОРКОВА</t>
  </si>
  <si>
    <t xml:space="preserve">від 10 вересня 2021 р. №14.3-VIII </t>
  </si>
  <si>
    <t>Секретар міської ради                                                                                                                                                                                                     Ольга ТОПОРКОВА</t>
  </si>
  <si>
    <t>Секретар міської ради                                                                                                                                                                                          Ольга ТОПОРКОВА</t>
  </si>
  <si>
    <t xml:space="preserve">від 10 вересня 2021 р. №14.3 -VIII </t>
  </si>
  <si>
    <t>Секретар міської ради                                                                                                                                                                       Ольга ТОПОРКОВА</t>
  </si>
  <si>
    <t>Секретар міської ради                                                                                                                  Ольга ТОПОРКОВА</t>
  </si>
  <si>
    <t>Секретар міської ради                                                                                                       Ольга ТОПОРКОВА</t>
  </si>
  <si>
    <t>Секретар міської ради                                                                                                        Ольга ТОПОРКОВА</t>
  </si>
  <si>
    <t>Секретар міської ради                                                                                                                              Ольга ТОПОРКОВА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</si>
</sst>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"/>
    <numFmt numFmtId="203" formatCode="0.000000"/>
    <numFmt numFmtId="204" formatCode="0.00000"/>
    <numFmt numFmtId="205" formatCode="[$€-2]\ ###,000_);[Red]\([$€-2]\ ###,000\)"/>
    <numFmt numFmtId="206" formatCode="[$-FC19]d\ mmmm\ yyyy\ &quot;г.&quot;"/>
    <numFmt numFmtId="207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34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13" fillId="6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6" fontId="1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3" fontId="12" fillId="0" borderId="12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vertical="top" wrapText="1"/>
    </xf>
    <xf numFmtId="3" fontId="12" fillId="0" borderId="15" xfId="0" applyNumberFormat="1" applyFont="1" applyFill="1" applyBorder="1" applyAlignment="1">
      <alignment horizontal="left" vertical="top" wrapText="1"/>
    </xf>
    <xf numFmtId="3" fontId="12" fillId="0" borderId="16" xfId="0" applyNumberFormat="1" applyFont="1" applyFill="1" applyBorder="1" applyAlignment="1">
      <alignment horizontal="left" vertical="top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vertical="top" wrapText="1"/>
    </xf>
    <xf numFmtId="3" fontId="12" fillId="0" borderId="17" xfId="0" applyNumberFormat="1" applyFont="1" applyFill="1" applyBorder="1" applyAlignment="1">
      <alignment vertical="top" wrapText="1"/>
    </xf>
    <xf numFmtId="3" fontId="12" fillId="0" borderId="18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top"/>
    </xf>
    <xf numFmtId="0" fontId="17" fillId="0" borderId="14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2" fillId="0" borderId="11" xfId="0" applyNumberFormat="1" applyFont="1" applyFill="1" applyBorder="1" applyAlignment="1">
      <alignment horizontal="center" vertical="top" wrapText="1"/>
    </xf>
    <xf numFmtId="3" fontId="12" fillId="0" borderId="12" xfId="0" applyNumberFormat="1" applyFont="1" applyFill="1" applyBorder="1" applyAlignment="1">
      <alignment horizontal="left" vertical="top" wrapText="1"/>
    </xf>
    <xf numFmtId="3" fontId="12" fillId="0" borderId="14" xfId="0" applyNumberFormat="1" applyFont="1" applyFill="1" applyBorder="1" applyAlignment="1">
      <alignment horizontal="left" vertical="top" wrapText="1"/>
    </xf>
    <xf numFmtId="3" fontId="12" fillId="0" borderId="11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3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0" sqref="A40"/>
    </sheetView>
  </sheetViews>
  <sheetFormatPr defaultColWidth="9.125" defaultRowHeight="12.75"/>
  <cols>
    <col min="1" max="1" width="4.00390625" style="28" customWidth="1"/>
    <col min="2" max="2" width="32.875" style="23" customWidth="1"/>
    <col min="3" max="3" width="5.375" style="1" customWidth="1"/>
    <col min="4" max="4" width="4.375" style="1" customWidth="1"/>
    <col min="5" max="5" width="5.625" style="1" customWidth="1"/>
    <col min="6" max="6" width="3.50390625" style="1" customWidth="1"/>
    <col min="7" max="7" width="5.50390625" style="1" customWidth="1"/>
    <col min="8" max="8" width="3.625" style="1" customWidth="1"/>
    <col min="9" max="9" width="5.00390625" style="1" customWidth="1"/>
    <col min="10" max="10" width="4.50390625" style="1" customWidth="1"/>
    <col min="11" max="11" width="5.375" style="1" customWidth="1"/>
    <col min="12" max="12" width="4.875" style="1" customWidth="1"/>
    <col min="13" max="13" width="6.50390625" style="1" customWidth="1"/>
    <col min="14" max="14" width="2.625" style="1" hidden="1" customWidth="1"/>
    <col min="15" max="15" width="3.50390625" style="1" hidden="1" customWidth="1"/>
    <col min="16" max="16" width="4.125" style="1" customWidth="1"/>
    <col min="17" max="17" width="5.125" style="1" customWidth="1"/>
    <col min="18" max="18" width="4.50390625" style="1" customWidth="1"/>
    <col min="19" max="19" width="5.125" style="1" customWidth="1"/>
    <col min="20" max="20" width="4.125" style="1" customWidth="1"/>
    <col min="21" max="21" width="5.625" style="1" customWidth="1"/>
    <col min="22" max="22" width="4.125" style="1" customWidth="1"/>
    <col min="23" max="23" width="4.50390625" style="1" customWidth="1"/>
    <col min="24" max="24" width="4.00390625" style="1" customWidth="1"/>
    <col min="25" max="25" width="4.875" style="1" customWidth="1"/>
    <col min="26" max="26" width="4.50390625" style="1" customWidth="1"/>
    <col min="27" max="27" width="6.625" style="1" customWidth="1"/>
    <col min="28" max="28" width="3.875" style="1" customWidth="1"/>
    <col min="29" max="29" width="5.125" style="1" customWidth="1"/>
    <col min="30" max="30" width="4.00390625" style="1" customWidth="1"/>
    <col min="31" max="31" width="5.875" style="1" customWidth="1"/>
    <col min="32" max="32" width="3.875" style="1" hidden="1" customWidth="1"/>
    <col min="33" max="33" width="3.625" style="1" hidden="1" customWidth="1"/>
    <col min="34" max="34" width="3.875" style="1" customWidth="1"/>
    <col min="35" max="35" width="5.625" style="1" customWidth="1"/>
    <col min="36" max="36" width="7.625" style="1" customWidth="1"/>
    <col min="37" max="37" width="7.875" style="1" customWidth="1"/>
    <col min="38" max="16384" width="9.125" style="1" customWidth="1"/>
  </cols>
  <sheetData>
    <row r="1" spans="28:37" ht="18">
      <c r="AB1" s="33"/>
      <c r="AC1" s="33"/>
      <c r="AD1" s="33"/>
      <c r="AE1" s="33"/>
      <c r="AF1" s="33"/>
      <c r="AG1" s="33" t="s">
        <v>27</v>
      </c>
      <c r="AH1" s="33"/>
      <c r="AI1" s="141" t="s">
        <v>27</v>
      </c>
      <c r="AJ1" s="141"/>
      <c r="AK1" s="141"/>
    </row>
    <row r="2" spans="25:38" ht="18">
      <c r="Y2" s="33"/>
      <c r="Z2" s="33"/>
      <c r="AA2" s="33"/>
      <c r="AB2" s="33" t="s">
        <v>163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5:37" ht="18">
      <c r="Y3" s="33"/>
      <c r="AB3" s="33" t="s">
        <v>166</v>
      </c>
      <c r="AC3" s="33"/>
      <c r="AD3" s="33"/>
      <c r="AE3" s="33"/>
      <c r="AF3" s="33"/>
      <c r="AG3" s="33"/>
      <c r="AH3" s="33"/>
      <c r="AI3" s="33"/>
      <c r="AK3" s="33"/>
    </row>
    <row r="4" spans="25:37" ht="18">
      <c r="Y4" s="33"/>
      <c r="AB4" s="33"/>
      <c r="AC4" s="33"/>
      <c r="AD4" s="33"/>
      <c r="AE4" s="33"/>
      <c r="AF4" s="33"/>
      <c r="AG4" s="33"/>
      <c r="AH4" s="33"/>
      <c r="AI4" s="33"/>
      <c r="AK4" s="33"/>
    </row>
    <row r="5" spans="1:37" ht="17.25">
      <c r="A5" s="142" t="s">
        <v>28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</row>
    <row r="6" spans="1:37" s="7" customFormat="1" ht="17.25">
      <c r="A6" s="142" t="s">
        <v>108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1:37" s="7" customFormat="1" ht="17.25">
      <c r="A7" s="142" t="s">
        <v>109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s="7" customFormat="1" ht="12" customHeight="1">
      <c r="A8" s="34"/>
      <c r="B8" s="2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AI8" s="9"/>
      <c r="AJ8" s="10"/>
      <c r="AK8" s="10"/>
    </row>
    <row r="9" spans="1:37" s="7" customFormat="1" ht="33" customHeight="1">
      <c r="A9" s="143" t="s">
        <v>24</v>
      </c>
      <c r="B9" s="144" t="s">
        <v>0</v>
      </c>
      <c r="C9" s="145" t="s">
        <v>1</v>
      </c>
      <c r="D9" s="139" t="s">
        <v>9</v>
      </c>
      <c r="E9" s="139"/>
      <c r="F9" s="139" t="s">
        <v>10</v>
      </c>
      <c r="G9" s="139"/>
      <c r="H9" s="139" t="s">
        <v>11</v>
      </c>
      <c r="I9" s="139"/>
      <c r="J9" s="139" t="s">
        <v>12</v>
      </c>
      <c r="K9" s="139"/>
      <c r="L9" s="140" t="s">
        <v>29</v>
      </c>
      <c r="M9" s="140"/>
      <c r="N9" s="18"/>
      <c r="O9" s="18"/>
      <c r="P9" s="139" t="s">
        <v>2</v>
      </c>
      <c r="Q9" s="139"/>
      <c r="R9" s="139" t="s">
        <v>3</v>
      </c>
      <c r="S9" s="139"/>
      <c r="T9" s="139" t="s">
        <v>4</v>
      </c>
      <c r="U9" s="139"/>
      <c r="V9" s="139" t="s">
        <v>5</v>
      </c>
      <c r="W9" s="139"/>
      <c r="X9" s="139" t="s">
        <v>6</v>
      </c>
      <c r="Y9" s="139"/>
      <c r="Z9" s="140" t="s">
        <v>30</v>
      </c>
      <c r="AA9" s="140"/>
      <c r="AB9" s="139" t="s">
        <v>7</v>
      </c>
      <c r="AC9" s="139"/>
      <c r="AD9" s="139" t="s">
        <v>8</v>
      </c>
      <c r="AE9" s="139"/>
      <c r="AF9" s="138" t="s">
        <v>23</v>
      </c>
      <c r="AG9" s="138"/>
      <c r="AH9" s="140" t="s">
        <v>59</v>
      </c>
      <c r="AI9" s="140"/>
      <c r="AJ9" s="137" t="s">
        <v>22</v>
      </c>
      <c r="AK9" s="137"/>
    </row>
    <row r="10" spans="1:37" s="7" customFormat="1" ht="24.75" customHeight="1">
      <c r="A10" s="143"/>
      <c r="B10" s="144"/>
      <c r="C10" s="146"/>
      <c r="D10" s="19" t="s">
        <v>14</v>
      </c>
      <c r="E10" s="19" t="s">
        <v>15</v>
      </c>
      <c r="F10" s="19" t="s">
        <v>14</v>
      </c>
      <c r="G10" s="19" t="s">
        <v>15</v>
      </c>
      <c r="H10" s="19" t="s">
        <v>14</v>
      </c>
      <c r="I10" s="19" t="s">
        <v>15</v>
      </c>
      <c r="J10" s="19" t="s">
        <v>14</v>
      </c>
      <c r="K10" s="19" t="s">
        <v>15</v>
      </c>
      <c r="L10" s="50" t="s">
        <v>14</v>
      </c>
      <c r="M10" s="50" t="s">
        <v>15</v>
      </c>
      <c r="N10" s="138" t="s">
        <v>13</v>
      </c>
      <c r="O10" s="138"/>
      <c r="P10" s="19" t="s">
        <v>14</v>
      </c>
      <c r="Q10" s="19" t="s">
        <v>15</v>
      </c>
      <c r="R10" s="19" t="s">
        <v>14</v>
      </c>
      <c r="S10" s="19" t="s">
        <v>15</v>
      </c>
      <c r="T10" s="19" t="s">
        <v>14</v>
      </c>
      <c r="U10" s="19" t="s">
        <v>15</v>
      </c>
      <c r="V10" s="19" t="s">
        <v>14</v>
      </c>
      <c r="W10" s="19" t="s">
        <v>15</v>
      </c>
      <c r="X10" s="19" t="s">
        <v>14</v>
      </c>
      <c r="Y10" s="19" t="s">
        <v>15</v>
      </c>
      <c r="Z10" s="50" t="s">
        <v>14</v>
      </c>
      <c r="AA10" s="50" t="s">
        <v>15</v>
      </c>
      <c r="AB10" s="19" t="s">
        <v>14</v>
      </c>
      <c r="AC10" s="19" t="s">
        <v>15</v>
      </c>
      <c r="AD10" s="19" t="s">
        <v>14</v>
      </c>
      <c r="AE10" s="19" t="s">
        <v>15</v>
      </c>
      <c r="AF10" s="48" t="s">
        <v>14</v>
      </c>
      <c r="AG10" s="48" t="s">
        <v>15</v>
      </c>
      <c r="AH10" s="50" t="s">
        <v>14</v>
      </c>
      <c r="AI10" s="50" t="s">
        <v>15</v>
      </c>
      <c r="AJ10" s="49" t="s">
        <v>14</v>
      </c>
      <c r="AK10" s="49" t="s">
        <v>15</v>
      </c>
    </row>
    <row r="11" spans="1:37" s="7" customFormat="1" ht="15">
      <c r="A11" s="26"/>
      <c r="B11" s="82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38"/>
      <c r="M11" s="38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38"/>
      <c r="AA11" s="38"/>
      <c r="AB11" s="51"/>
      <c r="AC11" s="51"/>
      <c r="AD11" s="51"/>
      <c r="AE11" s="51"/>
      <c r="AF11" s="51"/>
      <c r="AG11" s="51"/>
      <c r="AH11" s="38"/>
      <c r="AI11" s="38"/>
      <c r="AJ11" s="52"/>
      <c r="AK11" s="52"/>
    </row>
    <row r="12" spans="1:37" s="6" customFormat="1" ht="18" customHeight="1">
      <c r="A12" s="26">
        <v>1</v>
      </c>
      <c r="B12" s="31" t="s">
        <v>66</v>
      </c>
      <c r="C12" s="26" t="s">
        <v>17</v>
      </c>
      <c r="D12" s="37">
        <v>1</v>
      </c>
      <c r="E12" s="37">
        <v>21</v>
      </c>
      <c r="F12" s="37">
        <v>1</v>
      </c>
      <c r="G12" s="37">
        <v>26</v>
      </c>
      <c r="H12" s="37">
        <v>2</v>
      </c>
      <c r="I12" s="37">
        <f>24+15</f>
        <v>39</v>
      </c>
      <c r="J12" s="37">
        <v>2</v>
      </c>
      <c r="K12" s="37">
        <f>17+17</f>
        <v>34</v>
      </c>
      <c r="L12" s="38">
        <f aca="true" t="shared" si="0" ref="L12:M20">D12+F12+H12+J12</f>
        <v>6</v>
      </c>
      <c r="M12" s="38">
        <f t="shared" si="0"/>
        <v>120</v>
      </c>
      <c r="N12" s="37"/>
      <c r="O12" s="37"/>
      <c r="P12" s="37">
        <v>2</v>
      </c>
      <c r="Q12" s="37">
        <f>15+17</f>
        <v>32</v>
      </c>
      <c r="R12" s="37">
        <v>2</v>
      </c>
      <c r="S12" s="37">
        <f>16+15</f>
        <v>31</v>
      </c>
      <c r="T12" s="37">
        <v>1</v>
      </c>
      <c r="U12" s="37">
        <v>30</v>
      </c>
      <c r="V12" s="37">
        <v>1</v>
      </c>
      <c r="W12" s="37">
        <v>27</v>
      </c>
      <c r="X12" s="37">
        <v>1</v>
      </c>
      <c r="Y12" s="37">
        <v>25</v>
      </c>
      <c r="Z12" s="38">
        <f aca="true" t="shared" si="1" ref="Z12:AA20">P12+R12+T12+V12+X12</f>
        <v>7</v>
      </c>
      <c r="AA12" s="38">
        <f t="shared" si="1"/>
        <v>145</v>
      </c>
      <c r="AB12" s="37">
        <v>1</v>
      </c>
      <c r="AC12" s="37">
        <v>13</v>
      </c>
      <c r="AD12" s="37">
        <v>1</v>
      </c>
      <c r="AE12" s="37">
        <v>14</v>
      </c>
      <c r="AF12" s="37"/>
      <c r="AG12" s="37"/>
      <c r="AH12" s="38">
        <f aca="true" t="shared" si="2" ref="AH12:AI20">AB12+AD12+AF12</f>
        <v>2</v>
      </c>
      <c r="AI12" s="38">
        <f t="shared" si="2"/>
        <v>27</v>
      </c>
      <c r="AJ12" s="52">
        <f aca="true" t="shared" si="3" ref="AJ12:AK20">AH12+Z12+L12</f>
        <v>15</v>
      </c>
      <c r="AK12" s="52">
        <f t="shared" si="3"/>
        <v>292</v>
      </c>
    </row>
    <row r="13" spans="1:37" s="6" customFormat="1" ht="18.75" customHeight="1">
      <c r="A13" s="26">
        <v>2</v>
      </c>
      <c r="B13" s="31" t="s">
        <v>67</v>
      </c>
      <c r="C13" s="26" t="s">
        <v>17</v>
      </c>
      <c r="D13" s="37">
        <v>2</v>
      </c>
      <c r="E13" s="37">
        <v>15</v>
      </c>
      <c r="F13" s="37">
        <v>2</v>
      </c>
      <c r="G13" s="37">
        <v>20</v>
      </c>
      <c r="H13" s="37">
        <v>2</v>
      </c>
      <c r="I13" s="37">
        <v>17</v>
      </c>
      <c r="J13" s="37">
        <v>2</v>
      </c>
      <c r="K13" s="37">
        <v>21</v>
      </c>
      <c r="L13" s="38">
        <f t="shared" si="0"/>
        <v>8</v>
      </c>
      <c r="M13" s="38">
        <f t="shared" si="0"/>
        <v>73</v>
      </c>
      <c r="N13" s="37"/>
      <c r="O13" s="37"/>
      <c r="P13" s="37">
        <v>2</v>
      </c>
      <c r="Q13" s="37">
        <f>22+19</f>
        <v>41</v>
      </c>
      <c r="R13" s="37">
        <v>2</v>
      </c>
      <c r="S13" s="37">
        <v>23</v>
      </c>
      <c r="T13" s="37">
        <v>2</v>
      </c>
      <c r="U13" s="37">
        <v>33</v>
      </c>
      <c r="V13" s="37">
        <v>2</v>
      </c>
      <c r="W13" s="37">
        <v>32</v>
      </c>
      <c r="X13" s="37">
        <v>2</v>
      </c>
      <c r="Y13" s="37">
        <v>26</v>
      </c>
      <c r="Z13" s="38">
        <f t="shared" si="1"/>
        <v>10</v>
      </c>
      <c r="AA13" s="38">
        <f>Q13+S13+U13+W13+Y13</f>
        <v>155</v>
      </c>
      <c r="AB13" s="37">
        <v>1</v>
      </c>
      <c r="AC13" s="37">
        <v>11</v>
      </c>
      <c r="AD13" s="37">
        <v>1</v>
      </c>
      <c r="AE13" s="37">
        <v>8</v>
      </c>
      <c r="AF13" s="37"/>
      <c r="AG13" s="37"/>
      <c r="AH13" s="38">
        <f t="shared" si="2"/>
        <v>2</v>
      </c>
      <c r="AI13" s="38">
        <f t="shared" si="2"/>
        <v>19</v>
      </c>
      <c r="AJ13" s="52">
        <f t="shared" si="3"/>
        <v>20</v>
      </c>
      <c r="AK13" s="52">
        <f>AI13+AA13+M13</f>
        <v>247</v>
      </c>
    </row>
    <row r="14" spans="1:37" s="6" customFormat="1" ht="30.75" customHeight="1">
      <c r="A14" s="96" t="s">
        <v>55</v>
      </c>
      <c r="B14" s="83" t="s">
        <v>68</v>
      </c>
      <c r="C14" s="57" t="s">
        <v>17</v>
      </c>
      <c r="D14" s="58">
        <v>1</v>
      </c>
      <c r="E14" s="58">
        <v>5</v>
      </c>
      <c r="F14" s="58">
        <v>1</v>
      </c>
      <c r="G14" s="58">
        <v>5</v>
      </c>
      <c r="H14" s="58">
        <v>1</v>
      </c>
      <c r="I14" s="58">
        <v>6</v>
      </c>
      <c r="J14" s="58">
        <v>1</v>
      </c>
      <c r="K14" s="58">
        <v>10</v>
      </c>
      <c r="L14" s="59">
        <f t="shared" si="0"/>
        <v>4</v>
      </c>
      <c r="M14" s="59">
        <f t="shared" si="0"/>
        <v>26</v>
      </c>
      <c r="N14" s="58"/>
      <c r="O14" s="58"/>
      <c r="P14" s="58">
        <v>1</v>
      </c>
      <c r="Q14" s="58">
        <v>19</v>
      </c>
      <c r="R14" s="58">
        <v>1</v>
      </c>
      <c r="S14" s="58">
        <v>10</v>
      </c>
      <c r="T14" s="58">
        <v>1</v>
      </c>
      <c r="U14" s="58">
        <v>12</v>
      </c>
      <c r="V14" s="58">
        <v>1</v>
      </c>
      <c r="W14" s="58">
        <v>12</v>
      </c>
      <c r="X14" s="58">
        <v>1</v>
      </c>
      <c r="Y14" s="58">
        <v>12</v>
      </c>
      <c r="Z14" s="59">
        <f t="shared" si="1"/>
        <v>5</v>
      </c>
      <c r="AA14" s="59">
        <f t="shared" si="1"/>
        <v>65</v>
      </c>
      <c r="AB14" s="58"/>
      <c r="AC14" s="58"/>
      <c r="AD14" s="58"/>
      <c r="AE14" s="58"/>
      <c r="AF14" s="58"/>
      <c r="AG14" s="58"/>
      <c r="AH14" s="59">
        <f t="shared" si="2"/>
        <v>0</v>
      </c>
      <c r="AI14" s="59">
        <f t="shared" si="2"/>
        <v>0</v>
      </c>
      <c r="AJ14" s="60">
        <f t="shared" si="3"/>
        <v>9</v>
      </c>
      <c r="AK14" s="60">
        <f t="shared" si="3"/>
        <v>91</v>
      </c>
    </row>
    <row r="15" spans="1:37" s="62" customFormat="1" ht="20.25" customHeight="1">
      <c r="A15" s="26">
        <v>3</v>
      </c>
      <c r="B15" s="31" t="s">
        <v>140</v>
      </c>
      <c r="C15" s="26" t="s">
        <v>18</v>
      </c>
      <c r="D15" s="37">
        <v>3</v>
      </c>
      <c r="E15" s="37">
        <v>81</v>
      </c>
      <c r="F15" s="37">
        <v>2</v>
      </c>
      <c r="G15" s="37">
        <v>47</v>
      </c>
      <c r="H15" s="37">
        <v>3</v>
      </c>
      <c r="I15" s="37">
        <v>66</v>
      </c>
      <c r="J15" s="37">
        <v>3</v>
      </c>
      <c r="K15" s="37">
        <v>82</v>
      </c>
      <c r="L15" s="38">
        <f t="shared" si="0"/>
        <v>11</v>
      </c>
      <c r="M15" s="38">
        <f t="shared" si="0"/>
        <v>276</v>
      </c>
      <c r="N15" s="37"/>
      <c r="O15" s="37"/>
      <c r="P15" s="37">
        <v>5</v>
      </c>
      <c r="Q15" s="37">
        <v>102</v>
      </c>
      <c r="R15" s="37">
        <v>3</v>
      </c>
      <c r="S15" s="37">
        <v>56</v>
      </c>
      <c r="T15" s="37">
        <v>3</v>
      </c>
      <c r="U15" s="37">
        <v>55</v>
      </c>
      <c r="V15" s="37">
        <v>3</v>
      </c>
      <c r="W15" s="37">
        <v>69</v>
      </c>
      <c r="X15" s="37">
        <v>3</v>
      </c>
      <c r="Y15" s="37">
        <v>64</v>
      </c>
      <c r="Z15" s="38">
        <f t="shared" si="1"/>
        <v>17</v>
      </c>
      <c r="AA15" s="38">
        <f t="shared" si="1"/>
        <v>346</v>
      </c>
      <c r="AB15" s="37">
        <v>1</v>
      </c>
      <c r="AC15" s="37">
        <v>30</v>
      </c>
      <c r="AD15" s="37">
        <v>1</v>
      </c>
      <c r="AE15" s="37">
        <v>23</v>
      </c>
      <c r="AF15" s="37"/>
      <c r="AG15" s="37"/>
      <c r="AH15" s="38">
        <f t="shared" si="2"/>
        <v>2</v>
      </c>
      <c r="AI15" s="38">
        <f t="shared" si="2"/>
        <v>53</v>
      </c>
      <c r="AJ15" s="52">
        <f t="shared" si="3"/>
        <v>30</v>
      </c>
      <c r="AK15" s="52">
        <f t="shared" si="3"/>
        <v>675</v>
      </c>
    </row>
    <row r="16" spans="1:37" s="61" customFormat="1" ht="29.25" customHeight="1">
      <c r="A16" s="96" t="s">
        <v>54</v>
      </c>
      <c r="B16" s="84" t="s">
        <v>69</v>
      </c>
      <c r="C16" s="57" t="s">
        <v>17</v>
      </c>
      <c r="D16" s="58"/>
      <c r="E16" s="58">
        <v>1</v>
      </c>
      <c r="F16" s="58"/>
      <c r="G16" s="58"/>
      <c r="H16" s="58"/>
      <c r="I16" s="58">
        <v>4</v>
      </c>
      <c r="J16" s="58"/>
      <c r="K16" s="58">
        <v>4</v>
      </c>
      <c r="L16" s="59">
        <f t="shared" si="0"/>
        <v>0</v>
      </c>
      <c r="M16" s="59">
        <f t="shared" si="0"/>
        <v>9</v>
      </c>
      <c r="N16" s="58"/>
      <c r="O16" s="58"/>
      <c r="P16" s="58">
        <v>1</v>
      </c>
      <c r="Q16" s="58">
        <v>6</v>
      </c>
      <c r="R16" s="58">
        <v>1</v>
      </c>
      <c r="S16" s="58">
        <v>5</v>
      </c>
      <c r="T16" s="58"/>
      <c r="U16" s="58">
        <v>2</v>
      </c>
      <c r="V16" s="58">
        <v>1</v>
      </c>
      <c r="W16" s="58">
        <v>9</v>
      </c>
      <c r="X16" s="58"/>
      <c r="Y16" s="58">
        <v>3</v>
      </c>
      <c r="Z16" s="59">
        <f t="shared" si="1"/>
        <v>3</v>
      </c>
      <c r="AA16" s="59">
        <f t="shared" si="1"/>
        <v>25</v>
      </c>
      <c r="AB16" s="58"/>
      <c r="AC16" s="58"/>
      <c r="AD16" s="58"/>
      <c r="AE16" s="58"/>
      <c r="AF16" s="58"/>
      <c r="AG16" s="58"/>
      <c r="AH16" s="59">
        <f t="shared" si="2"/>
        <v>0</v>
      </c>
      <c r="AI16" s="59">
        <f t="shared" si="2"/>
        <v>0</v>
      </c>
      <c r="AJ16" s="60">
        <f t="shared" si="3"/>
        <v>3</v>
      </c>
      <c r="AK16" s="60">
        <f t="shared" si="3"/>
        <v>34</v>
      </c>
    </row>
    <row r="17" spans="1:37" s="6" customFormat="1" ht="15">
      <c r="A17" s="26">
        <v>4</v>
      </c>
      <c r="B17" s="31" t="s">
        <v>94</v>
      </c>
      <c r="C17" s="26" t="s">
        <v>17</v>
      </c>
      <c r="D17" s="37">
        <v>2</v>
      </c>
      <c r="E17" s="37">
        <v>52</v>
      </c>
      <c r="F17" s="37">
        <v>3</v>
      </c>
      <c r="G17" s="37">
        <v>75</v>
      </c>
      <c r="H17" s="37">
        <v>3</v>
      </c>
      <c r="I17" s="37">
        <v>84</v>
      </c>
      <c r="J17" s="37">
        <v>3</v>
      </c>
      <c r="K17" s="37">
        <v>64</v>
      </c>
      <c r="L17" s="38">
        <f t="shared" si="0"/>
        <v>11</v>
      </c>
      <c r="M17" s="38">
        <f t="shared" si="0"/>
        <v>275</v>
      </c>
      <c r="N17" s="37"/>
      <c r="O17" s="37"/>
      <c r="P17" s="37">
        <v>2</v>
      </c>
      <c r="Q17" s="37">
        <v>60</v>
      </c>
      <c r="R17" s="37">
        <v>3</v>
      </c>
      <c r="S17" s="37">
        <v>71</v>
      </c>
      <c r="T17" s="37">
        <v>3</v>
      </c>
      <c r="U17" s="37">
        <v>64</v>
      </c>
      <c r="V17" s="37">
        <v>3</v>
      </c>
      <c r="W17" s="37">
        <v>65</v>
      </c>
      <c r="X17" s="37">
        <v>3</v>
      </c>
      <c r="Y17" s="37">
        <v>59</v>
      </c>
      <c r="Z17" s="38">
        <f t="shared" si="1"/>
        <v>14</v>
      </c>
      <c r="AA17" s="38">
        <f t="shared" si="1"/>
        <v>319</v>
      </c>
      <c r="AB17" s="37">
        <v>1</v>
      </c>
      <c r="AC17" s="37">
        <v>29</v>
      </c>
      <c r="AD17" s="37">
        <v>1</v>
      </c>
      <c r="AE17" s="37">
        <v>22</v>
      </c>
      <c r="AF17" s="37"/>
      <c r="AG17" s="37"/>
      <c r="AH17" s="38">
        <f t="shared" si="2"/>
        <v>2</v>
      </c>
      <c r="AI17" s="38">
        <f t="shared" si="2"/>
        <v>51</v>
      </c>
      <c r="AJ17" s="52">
        <f t="shared" si="3"/>
        <v>27</v>
      </c>
      <c r="AK17" s="52">
        <f t="shared" si="3"/>
        <v>645</v>
      </c>
    </row>
    <row r="18" spans="1:37" s="6" customFormat="1" ht="14.25" customHeight="1">
      <c r="A18" s="26">
        <v>5</v>
      </c>
      <c r="B18" s="31" t="s">
        <v>95</v>
      </c>
      <c r="C18" s="26" t="s">
        <v>17</v>
      </c>
      <c r="D18" s="37">
        <v>1</v>
      </c>
      <c r="E18" s="37">
        <v>23</v>
      </c>
      <c r="F18" s="37">
        <v>1</v>
      </c>
      <c r="G18" s="37">
        <v>30</v>
      </c>
      <c r="H18" s="37">
        <v>1</v>
      </c>
      <c r="I18" s="37">
        <v>18</v>
      </c>
      <c r="J18" s="37">
        <v>1</v>
      </c>
      <c r="K18" s="37">
        <v>28</v>
      </c>
      <c r="L18" s="38">
        <f t="shared" si="0"/>
        <v>4</v>
      </c>
      <c r="M18" s="38">
        <f t="shared" si="0"/>
        <v>99</v>
      </c>
      <c r="N18" s="37"/>
      <c r="O18" s="37"/>
      <c r="P18" s="37">
        <v>1</v>
      </c>
      <c r="Q18" s="37">
        <v>29</v>
      </c>
      <c r="R18" s="37">
        <v>2</v>
      </c>
      <c r="S18" s="37">
        <v>37</v>
      </c>
      <c r="T18" s="37">
        <v>1</v>
      </c>
      <c r="U18" s="37">
        <v>23</v>
      </c>
      <c r="V18" s="37">
        <v>1</v>
      </c>
      <c r="W18" s="37">
        <v>29</v>
      </c>
      <c r="X18" s="37">
        <v>1</v>
      </c>
      <c r="Y18" s="37">
        <v>28</v>
      </c>
      <c r="Z18" s="38">
        <f t="shared" si="1"/>
        <v>6</v>
      </c>
      <c r="AA18" s="38">
        <f t="shared" si="1"/>
        <v>146</v>
      </c>
      <c r="AB18" s="37">
        <v>1</v>
      </c>
      <c r="AC18" s="37">
        <v>18</v>
      </c>
      <c r="AD18" s="37">
        <v>1</v>
      </c>
      <c r="AE18" s="37">
        <v>12</v>
      </c>
      <c r="AF18" s="37"/>
      <c r="AG18" s="37"/>
      <c r="AH18" s="38">
        <f t="shared" si="2"/>
        <v>2</v>
      </c>
      <c r="AI18" s="38">
        <f t="shared" si="2"/>
        <v>30</v>
      </c>
      <c r="AJ18" s="52">
        <f t="shared" si="3"/>
        <v>12</v>
      </c>
      <c r="AK18" s="52">
        <f t="shared" si="3"/>
        <v>275</v>
      </c>
    </row>
    <row r="19" spans="1:37" s="6" customFormat="1" ht="16.5" customHeight="1">
      <c r="A19" s="26">
        <v>6</v>
      </c>
      <c r="B19" s="31" t="s">
        <v>96</v>
      </c>
      <c r="C19" s="26" t="s">
        <v>17</v>
      </c>
      <c r="D19" s="37">
        <v>1</v>
      </c>
      <c r="E19" s="37">
        <v>8</v>
      </c>
      <c r="F19" s="37">
        <v>1</v>
      </c>
      <c r="G19" s="37">
        <v>21</v>
      </c>
      <c r="H19" s="37">
        <v>1</v>
      </c>
      <c r="I19" s="37">
        <v>13</v>
      </c>
      <c r="J19" s="37">
        <v>1</v>
      </c>
      <c r="K19" s="37">
        <v>16</v>
      </c>
      <c r="L19" s="38">
        <f t="shared" si="0"/>
        <v>4</v>
      </c>
      <c r="M19" s="38">
        <f t="shared" si="0"/>
        <v>58</v>
      </c>
      <c r="N19" s="37"/>
      <c r="O19" s="37"/>
      <c r="P19" s="37">
        <v>1</v>
      </c>
      <c r="Q19" s="37">
        <v>11</v>
      </c>
      <c r="R19" s="37">
        <v>1</v>
      </c>
      <c r="S19" s="37">
        <v>11</v>
      </c>
      <c r="T19" s="37">
        <v>1</v>
      </c>
      <c r="U19" s="37">
        <v>10</v>
      </c>
      <c r="V19" s="37">
        <v>1</v>
      </c>
      <c r="W19" s="37">
        <v>14</v>
      </c>
      <c r="X19" s="37">
        <v>1</v>
      </c>
      <c r="Y19" s="37">
        <v>12</v>
      </c>
      <c r="Z19" s="38">
        <f t="shared" si="1"/>
        <v>5</v>
      </c>
      <c r="AA19" s="38">
        <f t="shared" si="1"/>
        <v>58</v>
      </c>
      <c r="AB19" s="37"/>
      <c r="AC19" s="37"/>
      <c r="AD19" s="37"/>
      <c r="AE19" s="37"/>
      <c r="AF19" s="37"/>
      <c r="AG19" s="37"/>
      <c r="AH19" s="38">
        <f t="shared" si="2"/>
        <v>0</v>
      </c>
      <c r="AI19" s="38">
        <f t="shared" si="2"/>
        <v>0</v>
      </c>
      <c r="AJ19" s="52">
        <f t="shared" si="3"/>
        <v>9</v>
      </c>
      <c r="AK19" s="52">
        <f t="shared" si="3"/>
        <v>116</v>
      </c>
    </row>
    <row r="20" spans="1:37" s="6" customFormat="1" ht="15.75" customHeight="1">
      <c r="A20" s="26">
        <v>7</v>
      </c>
      <c r="B20" s="31" t="s">
        <v>97</v>
      </c>
      <c r="C20" s="26" t="s">
        <v>17</v>
      </c>
      <c r="D20" s="37">
        <v>1</v>
      </c>
      <c r="E20" s="37">
        <v>27</v>
      </c>
      <c r="F20" s="37">
        <v>1</v>
      </c>
      <c r="G20" s="37">
        <v>24</v>
      </c>
      <c r="H20" s="37">
        <v>1</v>
      </c>
      <c r="I20" s="37">
        <v>17</v>
      </c>
      <c r="J20" s="37">
        <v>2</v>
      </c>
      <c r="K20" s="37">
        <f>18+16</f>
        <v>34</v>
      </c>
      <c r="L20" s="38">
        <f t="shared" si="0"/>
        <v>5</v>
      </c>
      <c r="M20" s="38">
        <f t="shared" si="0"/>
        <v>102</v>
      </c>
      <c r="N20" s="37"/>
      <c r="O20" s="37"/>
      <c r="P20" s="37">
        <v>1</v>
      </c>
      <c r="Q20" s="37">
        <v>29</v>
      </c>
      <c r="R20" s="37">
        <v>2</v>
      </c>
      <c r="S20" s="37">
        <f>18+17</f>
        <v>35</v>
      </c>
      <c r="T20" s="37">
        <v>2</v>
      </c>
      <c r="U20" s="37">
        <f>17+15</f>
        <v>32</v>
      </c>
      <c r="V20" s="37">
        <v>1</v>
      </c>
      <c r="W20" s="37">
        <v>24</v>
      </c>
      <c r="X20" s="37">
        <v>1</v>
      </c>
      <c r="Y20" s="37">
        <v>27</v>
      </c>
      <c r="Z20" s="38">
        <f t="shared" si="1"/>
        <v>7</v>
      </c>
      <c r="AA20" s="38">
        <f t="shared" si="1"/>
        <v>147</v>
      </c>
      <c r="AB20" s="37">
        <v>1</v>
      </c>
      <c r="AC20" s="37">
        <v>15</v>
      </c>
      <c r="AD20" s="37">
        <v>1</v>
      </c>
      <c r="AE20" s="37">
        <v>14</v>
      </c>
      <c r="AF20" s="37"/>
      <c r="AG20" s="37"/>
      <c r="AH20" s="38">
        <f t="shared" si="2"/>
        <v>2</v>
      </c>
      <c r="AI20" s="38">
        <f t="shared" si="2"/>
        <v>29</v>
      </c>
      <c r="AJ20" s="52">
        <f t="shared" si="3"/>
        <v>14</v>
      </c>
      <c r="AK20" s="52">
        <f t="shared" si="3"/>
        <v>278</v>
      </c>
    </row>
    <row r="21" spans="1:37" s="8" customFormat="1" ht="15.75">
      <c r="A21" s="53"/>
      <c r="B21" s="85" t="s">
        <v>19</v>
      </c>
      <c r="C21" s="53"/>
      <c r="D21" s="54">
        <f aca="true" t="shared" si="4" ref="D21:AK21">D12+D13+D15+D17+D18+D19+D20</f>
        <v>11</v>
      </c>
      <c r="E21" s="54">
        <f t="shared" si="4"/>
        <v>227</v>
      </c>
      <c r="F21" s="54">
        <f t="shared" si="4"/>
        <v>11</v>
      </c>
      <c r="G21" s="54">
        <f t="shared" si="4"/>
        <v>243</v>
      </c>
      <c r="H21" s="54">
        <f t="shared" si="4"/>
        <v>13</v>
      </c>
      <c r="I21" s="54">
        <f t="shared" si="4"/>
        <v>254</v>
      </c>
      <c r="J21" s="54">
        <f t="shared" si="4"/>
        <v>14</v>
      </c>
      <c r="K21" s="54">
        <f t="shared" si="4"/>
        <v>279</v>
      </c>
      <c r="L21" s="63">
        <f t="shared" si="4"/>
        <v>49</v>
      </c>
      <c r="M21" s="63">
        <f t="shared" si="4"/>
        <v>1003</v>
      </c>
      <c r="N21" s="54">
        <f t="shared" si="4"/>
        <v>0</v>
      </c>
      <c r="O21" s="54">
        <f t="shared" si="4"/>
        <v>0</v>
      </c>
      <c r="P21" s="54">
        <f t="shared" si="4"/>
        <v>14</v>
      </c>
      <c r="Q21" s="54">
        <f t="shared" si="4"/>
        <v>304</v>
      </c>
      <c r="R21" s="54">
        <f t="shared" si="4"/>
        <v>15</v>
      </c>
      <c r="S21" s="54">
        <f t="shared" si="4"/>
        <v>264</v>
      </c>
      <c r="T21" s="54">
        <f t="shared" si="4"/>
        <v>13</v>
      </c>
      <c r="U21" s="54">
        <f t="shared" si="4"/>
        <v>247</v>
      </c>
      <c r="V21" s="54">
        <f t="shared" si="4"/>
        <v>12</v>
      </c>
      <c r="W21" s="54">
        <f t="shared" si="4"/>
        <v>260</v>
      </c>
      <c r="X21" s="54">
        <f t="shared" si="4"/>
        <v>12</v>
      </c>
      <c r="Y21" s="54">
        <f t="shared" si="4"/>
        <v>241</v>
      </c>
      <c r="Z21" s="63">
        <f t="shared" si="4"/>
        <v>66</v>
      </c>
      <c r="AA21" s="63">
        <f t="shared" si="4"/>
        <v>1316</v>
      </c>
      <c r="AB21" s="54">
        <f t="shared" si="4"/>
        <v>6</v>
      </c>
      <c r="AC21" s="54">
        <f t="shared" si="4"/>
        <v>116</v>
      </c>
      <c r="AD21" s="54">
        <f t="shared" si="4"/>
        <v>6</v>
      </c>
      <c r="AE21" s="54">
        <f t="shared" si="4"/>
        <v>93</v>
      </c>
      <c r="AF21" s="54">
        <f t="shared" si="4"/>
        <v>0</v>
      </c>
      <c r="AG21" s="54">
        <f t="shared" si="4"/>
        <v>0</v>
      </c>
      <c r="AH21" s="63">
        <f t="shared" si="4"/>
        <v>12</v>
      </c>
      <c r="AI21" s="63">
        <f t="shared" si="4"/>
        <v>209</v>
      </c>
      <c r="AJ21" s="64">
        <f t="shared" si="4"/>
        <v>127</v>
      </c>
      <c r="AK21" s="64">
        <f t="shared" si="4"/>
        <v>2528</v>
      </c>
    </row>
    <row r="22" spans="1:37" s="6" customFormat="1" ht="16.5" customHeight="1">
      <c r="A22" s="26"/>
      <c r="B22" s="82" t="s">
        <v>26</v>
      </c>
      <c r="C22" s="26"/>
      <c r="D22" s="37"/>
      <c r="E22" s="37"/>
      <c r="F22" s="37"/>
      <c r="G22" s="37"/>
      <c r="H22" s="37"/>
      <c r="I22" s="37"/>
      <c r="J22" s="37"/>
      <c r="K22" s="37"/>
      <c r="L22" s="38"/>
      <c r="M22" s="38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  <c r="AA22" s="38"/>
      <c r="AB22" s="37"/>
      <c r="AC22" s="37"/>
      <c r="AD22" s="37"/>
      <c r="AE22" s="37"/>
      <c r="AF22" s="37"/>
      <c r="AG22" s="37"/>
      <c r="AH22" s="38"/>
      <c r="AI22" s="38"/>
      <c r="AJ22" s="52"/>
      <c r="AK22" s="52"/>
    </row>
    <row r="23" spans="1:37" s="6" customFormat="1" ht="28.5" customHeight="1">
      <c r="A23" s="26">
        <v>8</v>
      </c>
      <c r="B23" s="31" t="s">
        <v>98</v>
      </c>
      <c r="C23" s="26" t="s">
        <v>17</v>
      </c>
      <c r="D23" s="37">
        <v>1</v>
      </c>
      <c r="E23" s="37">
        <v>9</v>
      </c>
      <c r="F23" s="37">
        <v>1</v>
      </c>
      <c r="G23" s="37">
        <v>10</v>
      </c>
      <c r="H23" s="37">
        <v>1</v>
      </c>
      <c r="I23" s="37">
        <v>15</v>
      </c>
      <c r="J23" s="37">
        <v>1</v>
      </c>
      <c r="K23" s="37">
        <v>15</v>
      </c>
      <c r="L23" s="38">
        <f aca="true" t="shared" si="5" ref="L23:M34">D23+F23+H23+J23</f>
        <v>4</v>
      </c>
      <c r="M23" s="38">
        <f t="shared" si="5"/>
        <v>49</v>
      </c>
      <c r="N23" s="37"/>
      <c r="O23" s="37"/>
      <c r="P23" s="37">
        <v>1</v>
      </c>
      <c r="Q23" s="37">
        <v>10</v>
      </c>
      <c r="R23" s="37">
        <v>1</v>
      </c>
      <c r="S23" s="37">
        <v>12</v>
      </c>
      <c r="T23" s="37">
        <v>1</v>
      </c>
      <c r="U23" s="37">
        <v>16</v>
      </c>
      <c r="V23" s="37">
        <v>1</v>
      </c>
      <c r="W23" s="37">
        <v>12</v>
      </c>
      <c r="X23" s="37">
        <v>1</v>
      </c>
      <c r="Y23" s="37">
        <v>8</v>
      </c>
      <c r="Z23" s="38">
        <f aca="true" t="shared" si="6" ref="Z23:AA36">P23+R23+T23+V23+X23</f>
        <v>5</v>
      </c>
      <c r="AA23" s="38">
        <f t="shared" si="6"/>
        <v>58</v>
      </c>
      <c r="AB23" s="37">
        <v>1</v>
      </c>
      <c r="AC23" s="37">
        <v>6</v>
      </c>
      <c r="AD23" s="37">
        <v>1</v>
      </c>
      <c r="AE23" s="37">
        <v>5</v>
      </c>
      <c r="AF23" s="37"/>
      <c r="AG23" s="37"/>
      <c r="AH23" s="38">
        <f aca="true" t="shared" si="7" ref="AH23:AI34">AB23+AD23+AF23</f>
        <v>2</v>
      </c>
      <c r="AI23" s="38">
        <f t="shared" si="7"/>
        <v>11</v>
      </c>
      <c r="AJ23" s="52">
        <f aca="true" t="shared" si="8" ref="AJ23:AK36">AH23+Z23+L23</f>
        <v>11</v>
      </c>
      <c r="AK23" s="52">
        <f t="shared" si="8"/>
        <v>118</v>
      </c>
    </row>
    <row r="24" spans="1:37" s="6" customFormat="1" ht="15">
      <c r="A24" s="26">
        <v>9</v>
      </c>
      <c r="B24" s="31" t="s">
        <v>99</v>
      </c>
      <c r="C24" s="26" t="s">
        <v>17</v>
      </c>
      <c r="D24" s="37">
        <v>1</v>
      </c>
      <c r="E24" s="37">
        <v>5</v>
      </c>
      <c r="F24" s="37">
        <v>1</v>
      </c>
      <c r="G24" s="37">
        <v>6</v>
      </c>
      <c r="H24" s="37"/>
      <c r="I24" s="37"/>
      <c r="J24" s="37"/>
      <c r="K24" s="37">
        <v>3</v>
      </c>
      <c r="L24" s="38">
        <f t="shared" si="5"/>
        <v>2</v>
      </c>
      <c r="M24" s="38">
        <f t="shared" si="5"/>
        <v>14</v>
      </c>
      <c r="N24" s="37"/>
      <c r="O24" s="37"/>
      <c r="P24" s="37">
        <v>1</v>
      </c>
      <c r="Q24" s="37">
        <v>5</v>
      </c>
      <c r="R24" s="37"/>
      <c r="S24" s="37"/>
      <c r="T24" s="37">
        <v>1</v>
      </c>
      <c r="U24" s="37">
        <v>5</v>
      </c>
      <c r="V24" s="37"/>
      <c r="W24" s="37">
        <v>3</v>
      </c>
      <c r="X24" s="37">
        <v>1</v>
      </c>
      <c r="Y24" s="37">
        <v>5</v>
      </c>
      <c r="Z24" s="38">
        <f t="shared" si="6"/>
        <v>3</v>
      </c>
      <c r="AA24" s="38">
        <f t="shared" si="6"/>
        <v>18</v>
      </c>
      <c r="AB24" s="37"/>
      <c r="AC24" s="37"/>
      <c r="AD24" s="37"/>
      <c r="AE24" s="37"/>
      <c r="AF24" s="37"/>
      <c r="AG24" s="37"/>
      <c r="AH24" s="38">
        <f t="shared" si="7"/>
        <v>0</v>
      </c>
      <c r="AI24" s="38">
        <f t="shared" si="7"/>
        <v>0</v>
      </c>
      <c r="AJ24" s="52">
        <f t="shared" si="8"/>
        <v>5</v>
      </c>
      <c r="AK24" s="52">
        <f t="shared" si="8"/>
        <v>32</v>
      </c>
    </row>
    <row r="25" spans="1:37" s="6" customFormat="1" ht="15">
      <c r="A25" s="26">
        <v>10</v>
      </c>
      <c r="B25" s="31" t="s">
        <v>137</v>
      </c>
      <c r="C25" s="26" t="s">
        <v>17</v>
      </c>
      <c r="D25" s="37">
        <v>1</v>
      </c>
      <c r="E25" s="37">
        <v>7</v>
      </c>
      <c r="F25" s="37">
        <v>1</v>
      </c>
      <c r="G25" s="37">
        <v>11</v>
      </c>
      <c r="H25" s="37"/>
      <c r="I25" s="37">
        <v>4</v>
      </c>
      <c r="J25" s="37">
        <v>1</v>
      </c>
      <c r="K25" s="37">
        <v>9</v>
      </c>
      <c r="L25" s="38">
        <f t="shared" si="5"/>
        <v>3</v>
      </c>
      <c r="M25" s="38">
        <f t="shared" si="5"/>
        <v>31</v>
      </c>
      <c r="N25" s="37"/>
      <c r="O25" s="37"/>
      <c r="P25" s="37"/>
      <c r="Q25" s="37">
        <v>5</v>
      </c>
      <c r="R25" s="37">
        <v>1</v>
      </c>
      <c r="S25" s="37">
        <v>7</v>
      </c>
      <c r="T25" s="37">
        <v>1</v>
      </c>
      <c r="U25" s="37">
        <v>7</v>
      </c>
      <c r="V25" s="37">
        <v>2</v>
      </c>
      <c r="W25" s="37">
        <v>14</v>
      </c>
      <c r="X25" s="37">
        <v>1</v>
      </c>
      <c r="Y25" s="37">
        <v>11</v>
      </c>
      <c r="Z25" s="38">
        <f t="shared" si="6"/>
        <v>5</v>
      </c>
      <c r="AA25" s="38">
        <f t="shared" si="6"/>
        <v>44</v>
      </c>
      <c r="AB25" s="37">
        <v>1</v>
      </c>
      <c r="AC25" s="37">
        <v>6</v>
      </c>
      <c r="AD25" s="37">
        <v>1</v>
      </c>
      <c r="AE25" s="37">
        <v>7</v>
      </c>
      <c r="AF25" s="37"/>
      <c r="AG25" s="37"/>
      <c r="AH25" s="38">
        <f t="shared" si="7"/>
        <v>2</v>
      </c>
      <c r="AI25" s="38">
        <f t="shared" si="7"/>
        <v>13</v>
      </c>
      <c r="AJ25" s="52">
        <f t="shared" si="8"/>
        <v>10</v>
      </c>
      <c r="AK25" s="52">
        <f t="shared" si="8"/>
        <v>88</v>
      </c>
    </row>
    <row r="26" spans="1:37" s="61" customFormat="1" ht="30" customHeight="1">
      <c r="A26" s="96" t="s">
        <v>56</v>
      </c>
      <c r="B26" s="83" t="s">
        <v>70</v>
      </c>
      <c r="C26" s="57" t="s">
        <v>17</v>
      </c>
      <c r="D26" s="58"/>
      <c r="E26" s="58"/>
      <c r="F26" s="58"/>
      <c r="G26" s="58"/>
      <c r="H26" s="58"/>
      <c r="I26" s="58"/>
      <c r="J26" s="58"/>
      <c r="K26" s="58">
        <v>3</v>
      </c>
      <c r="L26" s="59">
        <f t="shared" si="5"/>
        <v>0</v>
      </c>
      <c r="M26" s="59">
        <f t="shared" si="5"/>
        <v>3</v>
      </c>
      <c r="N26" s="58"/>
      <c r="O26" s="58"/>
      <c r="P26" s="58"/>
      <c r="Q26" s="58">
        <v>4</v>
      </c>
      <c r="R26" s="58"/>
      <c r="S26" s="58">
        <v>1</v>
      </c>
      <c r="T26" s="58"/>
      <c r="U26" s="58">
        <v>1</v>
      </c>
      <c r="V26" s="58">
        <v>1</v>
      </c>
      <c r="W26" s="58">
        <v>8</v>
      </c>
      <c r="X26" s="58"/>
      <c r="Y26" s="58">
        <v>3</v>
      </c>
      <c r="Z26" s="59">
        <f t="shared" si="6"/>
        <v>1</v>
      </c>
      <c r="AA26" s="59">
        <f t="shared" si="6"/>
        <v>17</v>
      </c>
      <c r="AB26" s="58"/>
      <c r="AC26" s="58"/>
      <c r="AD26" s="58"/>
      <c r="AE26" s="58"/>
      <c r="AF26" s="58"/>
      <c r="AG26" s="58"/>
      <c r="AH26" s="59">
        <f t="shared" si="7"/>
        <v>0</v>
      </c>
      <c r="AI26" s="59">
        <f t="shared" si="7"/>
        <v>0</v>
      </c>
      <c r="AJ26" s="60">
        <f t="shared" si="8"/>
        <v>1</v>
      </c>
      <c r="AK26" s="60">
        <f t="shared" si="8"/>
        <v>20</v>
      </c>
    </row>
    <row r="27" spans="1:37" s="6" customFormat="1" ht="15.75" customHeight="1">
      <c r="A27" s="26">
        <v>11</v>
      </c>
      <c r="B27" s="31" t="s">
        <v>100</v>
      </c>
      <c r="C27" s="26" t="s">
        <v>17</v>
      </c>
      <c r="D27" s="37"/>
      <c r="E27" s="37">
        <v>2</v>
      </c>
      <c r="F27" s="37"/>
      <c r="G27" s="37">
        <v>4</v>
      </c>
      <c r="H27" s="37"/>
      <c r="I27" s="37">
        <v>2</v>
      </c>
      <c r="J27" s="37">
        <v>1</v>
      </c>
      <c r="K27" s="37">
        <v>8</v>
      </c>
      <c r="L27" s="38">
        <f t="shared" si="5"/>
        <v>1</v>
      </c>
      <c r="M27" s="38">
        <f t="shared" si="5"/>
        <v>16</v>
      </c>
      <c r="N27" s="37"/>
      <c r="O27" s="37"/>
      <c r="P27" s="37"/>
      <c r="Q27" s="37">
        <v>2</v>
      </c>
      <c r="R27" s="37"/>
      <c r="S27" s="37"/>
      <c r="T27" s="37"/>
      <c r="U27" s="37">
        <v>2</v>
      </c>
      <c r="V27" s="37">
        <v>1</v>
      </c>
      <c r="W27" s="37">
        <v>5</v>
      </c>
      <c r="X27" s="37">
        <v>1</v>
      </c>
      <c r="Y27" s="37">
        <v>9</v>
      </c>
      <c r="Z27" s="38">
        <f t="shared" si="6"/>
        <v>2</v>
      </c>
      <c r="AA27" s="38">
        <f t="shared" si="6"/>
        <v>18</v>
      </c>
      <c r="AB27" s="37"/>
      <c r="AC27" s="37"/>
      <c r="AD27" s="37"/>
      <c r="AE27" s="37"/>
      <c r="AF27" s="37"/>
      <c r="AG27" s="37"/>
      <c r="AH27" s="38">
        <f t="shared" si="7"/>
        <v>0</v>
      </c>
      <c r="AI27" s="38">
        <f t="shared" si="7"/>
        <v>0</v>
      </c>
      <c r="AJ27" s="52">
        <f t="shared" si="8"/>
        <v>3</v>
      </c>
      <c r="AK27" s="52">
        <f t="shared" si="8"/>
        <v>34</v>
      </c>
    </row>
    <row r="28" spans="1:37" s="6" customFormat="1" ht="31.5" customHeight="1">
      <c r="A28" s="26">
        <v>12</v>
      </c>
      <c r="B28" s="31" t="s">
        <v>101</v>
      </c>
      <c r="C28" s="26" t="s">
        <v>17</v>
      </c>
      <c r="D28" s="37">
        <v>1</v>
      </c>
      <c r="E28" s="37">
        <v>6</v>
      </c>
      <c r="F28" s="37"/>
      <c r="G28" s="37"/>
      <c r="H28" s="37">
        <v>1</v>
      </c>
      <c r="I28" s="37">
        <v>7</v>
      </c>
      <c r="J28" s="37">
        <v>1</v>
      </c>
      <c r="K28" s="37">
        <v>8</v>
      </c>
      <c r="L28" s="38">
        <f t="shared" si="5"/>
        <v>3</v>
      </c>
      <c r="M28" s="38">
        <f t="shared" si="5"/>
        <v>21</v>
      </c>
      <c r="N28" s="37"/>
      <c r="O28" s="37"/>
      <c r="P28" s="37">
        <v>1</v>
      </c>
      <c r="Q28" s="37">
        <v>5</v>
      </c>
      <c r="R28" s="37">
        <v>1</v>
      </c>
      <c r="S28" s="37">
        <v>9</v>
      </c>
      <c r="T28" s="37">
        <v>1</v>
      </c>
      <c r="U28" s="37">
        <v>13</v>
      </c>
      <c r="V28" s="37">
        <v>1</v>
      </c>
      <c r="W28" s="37">
        <v>6</v>
      </c>
      <c r="X28" s="37">
        <v>1</v>
      </c>
      <c r="Y28" s="37">
        <v>8</v>
      </c>
      <c r="Z28" s="38">
        <f t="shared" si="6"/>
        <v>5</v>
      </c>
      <c r="AA28" s="38">
        <f t="shared" si="6"/>
        <v>41</v>
      </c>
      <c r="AB28" s="37"/>
      <c r="AC28" s="37"/>
      <c r="AD28" s="37">
        <v>1</v>
      </c>
      <c r="AE28" s="37">
        <v>9</v>
      </c>
      <c r="AF28" s="37"/>
      <c r="AG28" s="37"/>
      <c r="AH28" s="38">
        <f t="shared" si="7"/>
        <v>1</v>
      </c>
      <c r="AI28" s="38">
        <f t="shared" si="7"/>
        <v>9</v>
      </c>
      <c r="AJ28" s="52">
        <f t="shared" si="8"/>
        <v>9</v>
      </c>
      <c r="AK28" s="52">
        <f t="shared" si="8"/>
        <v>71</v>
      </c>
    </row>
    <row r="29" spans="1:37" s="6" customFormat="1" ht="15">
      <c r="A29" s="26">
        <v>13</v>
      </c>
      <c r="B29" s="31" t="s">
        <v>102</v>
      </c>
      <c r="C29" s="26" t="s">
        <v>17</v>
      </c>
      <c r="D29" s="37">
        <v>1</v>
      </c>
      <c r="E29" s="37">
        <v>7</v>
      </c>
      <c r="F29" s="37"/>
      <c r="G29" s="37">
        <v>4</v>
      </c>
      <c r="H29" s="37">
        <v>1</v>
      </c>
      <c r="I29" s="37">
        <v>6</v>
      </c>
      <c r="J29" s="37"/>
      <c r="K29" s="37">
        <v>3</v>
      </c>
      <c r="L29" s="38">
        <f t="shared" si="5"/>
        <v>2</v>
      </c>
      <c r="M29" s="38">
        <f t="shared" si="5"/>
        <v>20</v>
      </c>
      <c r="N29" s="37"/>
      <c r="O29" s="37"/>
      <c r="P29" s="37"/>
      <c r="Q29" s="37"/>
      <c r="R29" s="37"/>
      <c r="S29" s="37">
        <v>3</v>
      </c>
      <c r="T29" s="37"/>
      <c r="U29" s="37">
        <v>2</v>
      </c>
      <c r="V29" s="37">
        <v>1</v>
      </c>
      <c r="W29" s="37">
        <v>8</v>
      </c>
      <c r="X29" s="37"/>
      <c r="Y29" s="37">
        <v>3</v>
      </c>
      <c r="Z29" s="38">
        <f t="shared" si="6"/>
        <v>1</v>
      </c>
      <c r="AA29" s="38">
        <f t="shared" si="6"/>
        <v>16</v>
      </c>
      <c r="AB29" s="37"/>
      <c r="AC29" s="37"/>
      <c r="AD29" s="37">
        <v>1</v>
      </c>
      <c r="AE29" s="37">
        <v>5</v>
      </c>
      <c r="AF29" s="37"/>
      <c r="AG29" s="37"/>
      <c r="AH29" s="38">
        <f t="shared" si="7"/>
        <v>1</v>
      </c>
      <c r="AI29" s="38">
        <f t="shared" si="7"/>
        <v>5</v>
      </c>
      <c r="AJ29" s="52">
        <f t="shared" si="8"/>
        <v>4</v>
      </c>
      <c r="AK29" s="52">
        <f t="shared" si="8"/>
        <v>41</v>
      </c>
    </row>
    <row r="30" spans="1:37" s="6" customFormat="1" ht="15">
      <c r="A30" s="26">
        <v>14</v>
      </c>
      <c r="B30" s="31" t="s">
        <v>103</v>
      </c>
      <c r="C30" s="26" t="s">
        <v>17</v>
      </c>
      <c r="D30" s="37">
        <v>1</v>
      </c>
      <c r="E30" s="37">
        <v>5</v>
      </c>
      <c r="F30" s="37"/>
      <c r="G30" s="37"/>
      <c r="H30" s="37">
        <v>1</v>
      </c>
      <c r="I30" s="37">
        <v>5</v>
      </c>
      <c r="J30" s="37">
        <v>1</v>
      </c>
      <c r="K30" s="37">
        <v>6</v>
      </c>
      <c r="L30" s="38">
        <f t="shared" si="5"/>
        <v>3</v>
      </c>
      <c r="M30" s="38">
        <f t="shared" si="5"/>
        <v>16</v>
      </c>
      <c r="N30" s="37"/>
      <c r="O30" s="37"/>
      <c r="P30" s="37">
        <v>1</v>
      </c>
      <c r="Q30" s="37">
        <v>6</v>
      </c>
      <c r="R30" s="37">
        <v>1</v>
      </c>
      <c r="S30" s="37">
        <v>5</v>
      </c>
      <c r="T30" s="37"/>
      <c r="U30" s="37"/>
      <c r="V30" s="37">
        <v>1</v>
      </c>
      <c r="W30" s="37">
        <v>5</v>
      </c>
      <c r="X30" s="37">
        <v>1</v>
      </c>
      <c r="Y30" s="37">
        <v>6</v>
      </c>
      <c r="Z30" s="38">
        <f t="shared" si="6"/>
        <v>4</v>
      </c>
      <c r="AA30" s="38">
        <f t="shared" si="6"/>
        <v>22</v>
      </c>
      <c r="AB30" s="37">
        <v>1</v>
      </c>
      <c r="AC30" s="37">
        <v>7</v>
      </c>
      <c r="AD30" s="37"/>
      <c r="AE30" s="37">
        <v>1</v>
      </c>
      <c r="AF30" s="37"/>
      <c r="AG30" s="37"/>
      <c r="AH30" s="38">
        <f t="shared" si="7"/>
        <v>1</v>
      </c>
      <c r="AI30" s="38">
        <f t="shared" si="7"/>
        <v>8</v>
      </c>
      <c r="AJ30" s="52">
        <f t="shared" si="8"/>
        <v>8</v>
      </c>
      <c r="AK30" s="52">
        <f t="shared" si="8"/>
        <v>46</v>
      </c>
    </row>
    <row r="31" spans="1:37" s="6" customFormat="1" ht="15">
      <c r="A31" s="26">
        <v>15</v>
      </c>
      <c r="B31" s="31" t="s">
        <v>104</v>
      </c>
      <c r="C31" s="26" t="s">
        <v>17</v>
      </c>
      <c r="D31" s="37"/>
      <c r="E31" s="37">
        <v>1</v>
      </c>
      <c r="F31" s="37">
        <v>1</v>
      </c>
      <c r="G31" s="37">
        <v>6</v>
      </c>
      <c r="H31" s="37"/>
      <c r="I31" s="37">
        <v>2</v>
      </c>
      <c r="J31" s="37"/>
      <c r="K31" s="37">
        <v>3</v>
      </c>
      <c r="L31" s="38">
        <f t="shared" si="5"/>
        <v>1</v>
      </c>
      <c r="M31" s="38">
        <f t="shared" si="5"/>
        <v>12</v>
      </c>
      <c r="N31" s="37"/>
      <c r="O31" s="37"/>
      <c r="P31" s="37"/>
      <c r="Q31" s="37">
        <v>2</v>
      </c>
      <c r="R31" s="37"/>
      <c r="S31" s="37"/>
      <c r="T31" s="37"/>
      <c r="U31" s="37">
        <v>4</v>
      </c>
      <c r="V31" s="37"/>
      <c r="W31" s="37">
        <v>2</v>
      </c>
      <c r="X31" s="37"/>
      <c r="Y31" s="37">
        <v>1</v>
      </c>
      <c r="Z31" s="38">
        <f t="shared" si="6"/>
        <v>0</v>
      </c>
      <c r="AA31" s="38">
        <f t="shared" si="6"/>
        <v>9</v>
      </c>
      <c r="AB31" s="37"/>
      <c r="AC31" s="37"/>
      <c r="AD31" s="37">
        <v>1</v>
      </c>
      <c r="AE31" s="37">
        <v>5</v>
      </c>
      <c r="AF31" s="37"/>
      <c r="AG31" s="37"/>
      <c r="AH31" s="38">
        <f t="shared" si="7"/>
        <v>1</v>
      </c>
      <c r="AI31" s="38">
        <f t="shared" si="7"/>
        <v>5</v>
      </c>
      <c r="AJ31" s="52">
        <f t="shared" si="8"/>
        <v>2</v>
      </c>
      <c r="AK31" s="52">
        <f t="shared" si="8"/>
        <v>26</v>
      </c>
    </row>
    <row r="32" spans="1:37" s="6" customFormat="1" ht="15">
      <c r="A32" s="26">
        <v>16</v>
      </c>
      <c r="B32" s="31" t="s">
        <v>105</v>
      </c>
      <c r="C32" s="26" t="s">
        <v>17</v>
      </c>
      <c r="D32" s="37">
        <v>1</v>
      </c>
      <c r="E32" s="37">
        <v>11</v>
      </c>
      <c r="F32" s="37">
        <v>1</v>
      </c>
      <c r="G32" s="37">
        <v>10</v>
      </c>
      <c r="H32" s="37">
        <v>1</v>
      </c>
      <c r="I32" s="37">
        <v>16</v>
      </c>
      <c r="J32" s="37">
        <v>1</v>
      </c>
      <c r="K32" s="37">
        <v>9</v>
      </c>
      <c r="L32" s="38">
        <f t="shared" si="5"/>
        <v>4</v>
      </c>
      <c r="M32" s="38">
        <f t="shared" si="5"/>
        <v>46</v>
      </c>
      <c r="N32" s="37"/>
      <c r="O32" s="37"/>
      <c r="P32" s="37">
        <v>1</v>
      </c>
      <c r="Q32" s="37">
        <v>12</v>
      </c>
      <c r="R32" s="37">
        <v>1</v>
      </c>
      <c r="S32" s="37">
        <v>12</v>
      </c>
      <c r="T32" s="37">
        <v>1</v>
      </c>
      <c r="U32" s="37">
        <v>13</v>
      </c>
      <c r="V32" s="37">
        <v>1</v>
      </c>
      <c r="W32" s="37">
        <v>8</v>
      </c>
      <c r="X32" s="37">
        <v>1</v>
      </c>
      <c r="Y32" s="37">
        <v>13</v>
      </c>
      <c r="Z32" s="38">
        <f t="shared" si="6"/>
        <v>5</v>
      </c>
      <c r="AA32" s="38">
        <f t="shared" si="6"/>
        <v>58</v>
      </c>
      <c r="AB32" s="37">
        <v>1</v>
      </c>
      <c r="AC32" s="37">
        <v>9</v>
      </c>
      <c r="AD32" s="37">
        <v>1</v>
      </c>
      <c r="AE32" s="37">
        <v>8</v>
      </c>
      <c r="AF32" s="37"/>
      <c r="AG32" s="37"/>
      <c r="AH32" s="38">
        <f t="shared" si="7"/>
        <v>2</v>
      </c>
      <c r="AI32" s="38">
        <f t="shared" si="7"/>
        <v>17</v>
      </c>
      <c r="AJ32" s="52">
        <f t="shared" si="8"/>
        <v>11</v>
      </c>
      <c r="AK32" s="52">
        <f t="shared" si="8"/>
        <v>121</v>
      </c>
    </row>
    <row r="33" spans="1:37" s="6" customFormat="1" ht="16.5" customHeight="1">
      <c r="A33" s="26">
        <v>17</v>
      </c>
      <c r="B33" s="31" t="s">
        <v>106</v>
      </c>
      <c r="C33" s="26" t="s">
        <v>17</v>
      </c>
      <c r="D33" s="37">
        <v>1</v>
      </c>
      <c r="E33" s="37">
        <v>6</v>
      </c>
      <c r="F33" s="37">
        <v>1</v>
      </c>
      <c r="G33" s="37">
        <v>5</v>
      </c>
      <c r="H33" s="37">
        <v>1</v>
      </c>
      <c r="I33" s="37">
        <v>9</v>
      </c>
      <c r="J33" s="37">
        <v>1</v>
      </c>
      <c r="K33" s="37">
        <v>8</v>
      </c>
      <c r="L33" s="38">
        <f t="shared" si="5"/>
        <v>4</v>
      </c>
      <c r="M33" s="38">
        <f t="shared" si="5"/>
        <v>28</v>
      </c>
      <c r="N33" s="37"/>
      <c r="O33" s="37"/>
      <c r="P33" s="37">
        <v>1</v>
      </c>
      <c r="Q33" s="37">
        <v>5</v>
      </c>
      <c r="R33" s="37">
        <v>1</v>
      </c>
      <c r="S33" s="37">
        <v>11</v>
      </c>
      <c r="T33" s="37">
        <v>1</v>
      </c>
      <c r="U33" s="37">
        <v>11</v>
      </c>
      <c r="V33" s="37">
        <v>1</v>
      </c>
      <c r="W33" s="37">
        <v>6</v>
      </c>
      <c r="X33" s="37">
        <v>1</v>
      </c>
      <c r="Y33" s="37">
        <v>12</v>
      </c>
      <c r="Z33" s="38">
        <f t="shared" si="6"/>
        <v>5</v>
      </c>
      <c r="AA33" s="38">
        <f t="shared" si="6"/>
        <v>45</v>
      </c>
      <c r="AB33" s="37">
        <v>1</v>
      </c>
      <c r="AC33" s="37">
        <v>7</v>
      </c>
      <c r="AD33" s="37">
        <v>1</v>
      </c>
      <c r="AE33" s="37">
        <v>5</v>
      </c>
      <c r="AF33" s="37"/>
      <c r="AG33" s="37"/>
      <c r="AH33" s="38">
        <f t="shared" si="7"/>
        <v>2</v>
      </c>
      <c r="AI33" s="38">
        <f t="shared" si="7"/>
        <v>12</v>
      </c>
      <c r="AJ33" s="52">
        <f t="shared" si="8"/>
        <v>11</v>
      </c>
      <c r="AK33" s="52">
        <f t="shared" si="8"/>
        <v>85</v>
      </c>
    </row>
    <row r="34" spans="1:37" s="6" customFormat="1" ht="15">
      <c r="A34" s="26">
        <v>18</v>
      </c>
      <c r="B34" s="31" t="s">
        <v>107</v>
      </c>
      <c r="C34" s="26" t="s">
        <v>17</v>
      </c>
      <c r="D34" s="37">
        <v>1</v>
      </c>
      <c r="E34" s="37">
        <v>6</v>
      </c>
      <c r="F34" s="37"/>
      <c r="G34" s="37">
        <v>3</v>
      </c>
      <c r="H34" s="37">
        <v>1</v>
      </c>
      <c r="I34" s="37">
        <v>9</v>
      </c>
      <c r="J34" s="37"/>
      <c r="K34" s="37">
        <v>2</v>
      </c>
      <c r="L34" s="38">
        <f t="shared" si="5"/>
        <v>2</v>
      </c>
      <c r="M34" s="38">
        <f t="shared" si="5"/>
        <v>20</v>
      </c>
      <c r="N34" s="37"/>
      <c r="O34" s="37"/>
      <c r="P34" s="37">
        <v>1</v>
      </c>
      <c r="Q34" s="37">
        <v>7</v>
      </c>
      <c r="R34" s="37">
        <v>1</v>
      </c>
      <c r="S34" s="37">
        <v>5</v>
      </c>
      <c r="T34" s="37">
        <v>1</v>
      </c>
      <c r="U34" s="37">
        <v>6</v>
      </c>
      <c r="V34" s="37">
        <v>1</v>
      </c>
      <c r="W34" s="37">
        <v>5</v>
      </c>
      <c r="X34" s="37">
        <v>1</v>
      </c>
      <c r="Y34" s="37">
        <v>7</v>
      </c>
      <c r="Z34" s="38">
        <f t="shared" si="6"/>
        <v>5</v>
      </c>
      <c r="AA34" s="38">
        <f t="shared" si="6"/>
        <v>30</v>
      </c>
      <c r="AB34" s="37"/>
      <c r="AC34" s="37"/>
      <c r="AD34" s="37"/>
      <c r="AE34" s="37"/>
      <c r="AF34" s="37"/>
      <c r="AG34" s="37"/>
      <c r="AH34" s="38">
        <f t="shared" si="7"/>
        <v>0</v>
      </c>
      <c r="AI34" s="38">
        <f t="shared" si="7"/>
        <v>0</v>
      </c>
      <c r="AJ34" s="52">
        <f t="shared" si="8"/>
        <v>7</v>
      </c>
      <c r="AK34" s="52">
        <f t="shared" si="8"/>
        <v>50</v>
      </c>
    </row>
    <row r="35" spans="1:37" s="6" customFormat="1" ht="15.75">
      <c r="A35" s="53"/>
      <c r="B35" s="85" t="s">
        <v>20</v>
      </c>
      <c r="C35" s="54"/>
      <c r="D35" s="54">
        <f aca="true" t="shared" si="9" ref="D35:AK35">D23+D24+D25+D27+D28+D29+D30+D31+D32+D33+D34</f>
        <v>9</v>
      </c>
      <c r="E35" s="54">
        <f t="shared" si="9"/>
        <v>65</v>
      </c>
      <c r="F35" s="54">
        <f t="shared" si="9"/>
        <v>6</v>
      </c>
      <c r="G35" s="54">
        <f t="shared" si="9"/>
        <v>59</v>
      </c>
      <c r="H35" s="54">
        <f t="shared" si="9"/>
        <v>7</v>
      </c>
      <c r="I35" s="54">
        <f t="shared" si="9"/>
        <v>75</v>
      </c>
      <c r="J35" s="54">
        <f t="shared" si="9"/>
        <v>7</v>
      </c>
      <c r="K35" s="54">
        <f t="shared" si="9"/>
        <v>74</v>
      </c>
      <c r="L35" s="63">
        <f t="shared" si="9"/>
        <v>29</v>
      </c>
      <c r="M35" s="63">
        <f t="shared" si="9"/>
        <v>273</v>
      </c>
      <c r="N35" s="54">
        <f t="shared" si="9"/>
        <v>0</v>
      </c>
      <c r="O35" s="54">
        <f t="shared" si="9"/>
        <v>0</v>
      </c>
      <c r="P35" s="54">
        <f t="shared" si="9"/>
        <v>7</v>
      </c>
      <c r="Q35" s="54">
        <f t="shared" si="9"/>
        <v>59</v>
      </c>
      <c r="R35" s="54">
        <f t="shared" si="9"/>
        <v>7</v>
      </c>
      <c r="S35" s="54">
        <f t="shared" si="9"/>
        <v>64</v>
      </c>
      <c r="T35" s="54">
        <f t="shared" si="9"/>
        <v>7</v>
      </c>
      <c r="U35" s="54">
        <f t="shared" si="9"/>
        <v>79</v>
      </c>
      <c r="V35" s="54">
        <f t="shared" si="9"/>
        <v>10</v>
      </c>
      <c r="W35" s="54">
        <f t="shared" si="9"/>
        <v>74</v>
      </c>
      <c r="X35" s="54">
        <f t="shared" si="9"/>
        <v>9</v>
      </c>
      <c r="Y35" s="54">
        <f t="shared" si="9"/>
        <v>83</v>
      </c>
      <c r="Z35" s="63">
        <f t="shared" si="9"/>
        <v>40</v>
      </c>
      <c r="AA35" s="63">
        <f t="shared" si="9"/>
        <v>359</v>
      </c>
      <c r="AB35" s="54">
        <f t="shared" si="9"/>
        <v>5</v>
      </c>
      <c r="AC35" s="54">
        <f t="shared" si="9"/>
        <v>35</v>
      </c>
      <c r="AD35" s="54">
        <f t="shared" si="9"/>
        <v>7</v>
      </c>
      <c r="AE35" s="54">
        <f t="shared" si="9"/>
        <v>45</v>
      </c>
      <c r="AF35" s="54">
        <f t="shared" si="9"/>
        <v>0</v>
      </c>
      <c r="AG35" s="54">
        <f t="shared" si="9"/>
        <v>0</v>
      </c>
      <c r="AH35" s="63">
        <f t="shared" si="9"/>
        <v>12</v>
      </c>
      <c r="AI35" s="63">
        <f t="shared" si="9"/>
        <v>80</v>
      </c>
      <c r="AJ35" s="64">
        <f t="shared" si="9"/>
        <v>81</v>
      </c>
      <c r="AK35" s="64">
        <f t="shared" si="9"/>
        <v>712</v>
      </c>
    </row>
    <row r="36" spans="1:37" s="6" customFormat="1" ht="15">
      <c r="A36" s="32"/>
      <c r="B36" s="86" t="s">
        <v>21</v>
      </c>
      <c r="C36" s="55"/>
      <c r="D36" s="55">
        <f>D35+D21</f>
        <v>20</v>
      </c>
      <c r="E36" s="55">
        <f>E35+E21</f>
        <v>292</v>
      </c>
      <c r="F36" s="55">
        <f aca="true" t="shared" si="10" ref="F36:Y36">F35+F21</f>
        <v>17</v>
      </c>
      <c r="G36" s="55">
        <f t="shared" si="10"/>
        <v>302</v>
      </c>
      <c r="H36" s="55">
        <f t="shared" si="10"/>
        <v>20</v>
      </c>
      <c r="I36" s="55">
        <f t="shared" si="10"/>
        <v>329</v>
      </c>
      <c r="J36" s="55">
        <f t="shared" si="10"/>
        <v>21</v>
      </c>
      <c r="K36" s="55">
        <f t="shared" si="10"/>
        <v>353</v>
      </c>
      <c r="L36" s="56">
        <f t="shared" si="10"/>
        <v>78</v>
      </c>
      <c r="M36" s="56">
        <f t="shared" si="10"/>
        <v>1276</v>
      </c>
      <c r="N36" s="55">
        <f t="shared" si="10"/>
        <v>0</v>
      </c>
      <c r="O36" s="55">
        <f t="shared" si="10"/>
        <v>0</v>
      </c>
      <c r="P36" s="55">
        <f t="shared" si="10"/>
        <v>21</v>
      </c>
      <c r="Q36" s="55">
        <f t="shared" si="10"/>
        <v>363</v>
      </c>
      <c r="R36" s="55">
        <f t="shared" si="10"/>
        <v>22</v>
      </c>
      <c r="S36" s="55">
        <f t="shared" si="10"/>
        <v>328</v>
      </c>
      <c r="T36" s="55">
        <f t="shared" si="10"/>
        <v>20</v>
      </c>
      <c r="U36" s="55">
        <f t="shared" si="10"/>
        <v>326</v>
      </c>
      <c r="V36" s="55">
        <f t="shared" si="10"/>
        <v>22</v>
      </c>
      <c r="W36" s="55">
        <f t="shared" si="10"/>
        <v>334</v>
      </c>
      <c r="X36" s="55">
        <f t="shared" si="10"/>
        <v>21</v>
      </c>
      <c r="Y36" s="55">
        <f t="shared" si="10"/>
        <v>324</v>
      </c>
      <c r="Z36" s="56">
        <f t="shared" si="6"/>
        <v>106</v>
      </c>
      <c r="AA36" s="56">
        <f t="shared" si="6"/>
        <v>1675</v>
      </c>
      <c r="AB36" s="55">
        <f aca="true" t="shared" si="11" ref="AB36:AG36">AB35+AB21</f>
        <v>11</v>
      </c>
      <c r="AC36" s="55">
        <f t="shared" si="11"/>
        <v>151</v>
      </c>
      <c r="AD36" s="55">
        <f t="shared" si="11"/>
        <v>13</v>
      </c>
      <c r="AE36" s="55">
        <f t="shared" si="11"/>
        <v>138</v>
      </c>
      <c r="AF36" s="55">
        <f t="shared" si="11"/>
        <v>0</v>
      </c>
      <c r="AG36" s="55">
        <f t="shared" si="11"/>
        <v>0</v>
      </c>
      <c r="AH36" s="56">
        <f>AB36+AD36+AF36</f>
        <v>24</v>
      </c>
      <c r="AI36" s="56">
        <f>AI35+AI21</f>
        <v>289</v>
      </c>
      <c r="AJ36" s="40">
        <f t="shared" si="8"/>
        <v>208</v>
      </c>
      <c r="AK36" s="40">
        <f t="shared" si="8"/>
        <v>3240</v>
      </c>
    </row>
    <row r="37" spans="1:2" s="6" customFormat="1" ht="7.5" customHeight="1">
      <c r="A37" s="34"/>
      <c r="B37" s="22"/>
    </row>
    <row r="38" spans="1:2" s="13" customFormat="1" ht="17.25">
      <c r="A38" s="35"/>
      <c r="B38" s="35"/>
    </row>
    <row r="39" spans="1:17" s="12" customFormat="1" ht="17.25">
      <c r="A39" s="36" t="s">
        <v>167</v>
      </c>
      <c r="B39" s="36"/>
      <c r="L39" s="36"/>
      <c r="M39" s="36"/>
      <c r="N39" s="36"/>
      <c r="O39" s="36"/>
      <c r="P39" s="36"/>
      <c r="Q39" s="36"/>
    </row>
    <row r="40" spans="1:2" s="5" customFormat="1" ht="12.75">
      <c r="A40" s="28"/>
      <c r="B40" s="23"/>
    </row>
    <row r="41" spans="1:2" s="5" customFormat="1" ht="12.75">
      <c r="A41" s="28"/>
      <c r="B41" s="23"/>
    </row>
    <row r="42" spans="1:2" s="5" customFormat="1" ht="12.75">
      <c r="A42" s="28"/>
      <c r="B42" s="23"/>
    </row>
    <row r="43" spans="1:2" s="5" customFormat="1" ht="12.75">
      <c r="A43" s="28"/>
      <c r="B43" s="23"/>
    </row>
    <row r="44" spans="1:2" s="5" customFormat="1" ht="12.75">
      <c r="A44" s="28"/>
      <c r="B44" s="23"/>
    </row>
    <row r="45" spans="1:2" s="5" customFormat="1" ht="12.75">
      <c r="A45" s="28"/>
      <c r="B45" s="23"/>
    </row>
    <row r="46" spans="1:2" s="5" customFormat="1" ht="12.75">
      <c r="A46" s="28"/>
      <c r="B46" s="23"/>
    </row>
    <row r="47" spans="1:2" s="5" customFormat="1" ht="12.75">
      <c r="A47" s="28"/>
      <c r="B47" s="23"/>
    </row>
    <row r="48" spans="1:2" s="5" customFormat="1" ht="12.75">
      <c r="A48" s="28"/>
      <c r="B48" s="23"/>
    </row>
    <row r="49" spans="1:2" s="5" customFormat="1" ht="12.75">
      <c r="A49" s="28"/>
      <c r="B49" s="23"/>
    </row>
    <row r="50" spans="1:2" s="5" customFormat="1" ht="12.75">
      <c r="A50" s="28"/>
      <c r="B50" s="23"/>
    </row>
    <row r="51" spans="1:2" s="5" customFormat="1" ht="12.75">
      <c r="A51" s="28"/>
      <c r="B51" s="23"/>
    </row>
    <row r="52" spans="1:2" s="5" customFormat="1" ht="12.75">
      <c r="A52" s="28"/>
      <c r="B52" s="23"/>
    </row>
    <row r="53" spans="1:2" s="5" customFormat="1" ht="12.75">
      <c r="A53" s="28"/>
      <c r="B53" s="23"/>
    </row>
    <row r="54" spans="1:2" s="5" customFormat="1" ht="12.75">
      <c r="A54" s="28"/>
      <c r="B54" s="23"/>
    </row>
    <row r="55" spans="1:2" s="5" customFormat="1" ht="12.75">
      <c r="A55" s="28"/>
      <c r="B55" s="23"/>
    </row>
    <row r="56" spans="1:2" s="5" customFormat="1" ht="12.75">
      <c r="A56" s="28"/>
      <c r="B56" s="23"/>
    </row>
    <row r="57" spans="1:2" s="5" customFormat="1" ht="12.75">
      <c r="A57" s="28"/>
      <c r="B57" s="23"/>
    </row>
    <row r="58" spans="1:2" s="5" customFormat="1" ht="12.75">
      <c r="A58" s="28"/>
      <c r="B58" s="23"/>
    </row>
    <row r="59" spans="1:2" s="5" customFormat="1" ht="12.75">
      <c r="A59" s="28"/>
      <c r="B59" s="23"/>
    </row>
    <row r="60" spans="1:2" s="5" customFormat="1" ht="12.75">
      <c r="A60" s="28"/>
      <c r="B60" s="23"/>
    </row>
    <row r="61" spans="1:2" s="5" customFormat="1" ht="12.75">
      <c r="A61" s="28"/>
      <c r="B61" s="23"/>
    </row>
    <row r="62" spans="1:2" s="5" customFormat="1" ht="12.75">
      <c r="A62" s="28"/>
      <c r="B62" s="23"/>
    </row>
    <row r="63" spans="1:2" s="5" customFormat="1" ht="12.75">
      <c r="A63" s="28"/>
      <c r="B63" s="23"/>
    </row>
    <row r="64" spans="1:2" s="5" customFormat="1" ht="12.75">
      <c r="A64" s="28"/>
      <c r="B64" s="23"/>
    </row>
    <row r="65" spans="1:2" s="5" customFormat="1" ht="12.75">
      <c r="A65" s="28"/>
      <c r="B65" s="23"/>
    </row>
    <row r="66" spans="1:2" s="5" customFormat="1" ht="12.75">
      <c r="A66" s="28"/>
      <c r="B66" s="23"/>
    </row>
    <row r="67" spans="1:2" s="5" customFormat="1" ht="12.75">
      <c r="A67" s="28"/>
      <c r="B67" s="23"/>
    </row>
    <row r="68" spans="1:2" s="5" customFormat="1" ht="12.75">
      <c r="A68" s="28"/>
      <c r="B68" s="23"/>
    </row>
    <row r="69" spans="1:2" s="5" customFormat="1" ht="12.75">
      <c r="A69" s="28"/>
      <c r="B69" s="23"/>
    </row>
    <row r="70" spans="1:2" s="5" customFormat="1" ht="12.75">
      <c r="A70" s="28"/>
      <c r="B70" s="23"/>
    </row>
    <row r="71" spans="1:2" s="5" customFormat="1" ht="12.75">
      <c r="A71" s="28"/>
      <c r="B71" s="23"/>
    </row>
    <row r="72" spans="1:2" s="5" customFormat="1" ht="12.75">
      <c r="A72" s="28"/>
      <c r="B72" s="23"/>
    </row>
    <row r="73" spans="1:2" s="5" customFormat="1" ht="12.75">
      <c r="A73" s="28"/>
      <c r="B73" s="23"/>
    </row>
    <row r="74" spans="1:2" s="5" customFormat="1" ht="12.75">
      <c r="A74" s="28"/>
      <c r="B74" s="23"/>
    </row>
    <row r="75" spans="1:2" s="5" customFormat="1" ht="12.75">
      <c r="A75" s="28"/>
      <c r="B75" s="23"/>
    </row>
    <row r="76" spans="1:2" s="5" customFormat="1" ht="12.75">
      <c r="A76" s="28"/>
      <c r="B76" s="23"/>
    </row>
    <row r="77" spans="1:2" s="5" customFormat="1" ht="12.75">
      <c r="A77" s="28"/>
      <c r="B77" s="23"/>
    </row>
    <row r="78" spans="1:2" s="5" customFormat="1" ht="12.75">
      <c r="A78" s="28"/>
      <c r="B78" s="23"/>
    </row>
    <row r="79" spans="1:2" s="5" customFormat="1" ht="12.75">
      <c r="A79" s="28"/>
      <c r="B79" s="23"/>
    </row>
    <row r="80" spans="1:2" s="5" customFormat="1" ht="12.75">
      <c r="A80" s="28"/>
      <c r="B80" s="23"/>
    </row>
    <row r="81" spans="1:2" s="5" customFormat="1" ht="12.75">
      <c r="A81" s="28"/>
      <c r="B81" s="23"/>
    </row>
    <row r="82" spans="1:2" s="5" customFormat="1" ht="12.75">
      <c r="A82" s="28"/>
      <c r="B82" s="23"/>
    </row>
    <row r="83" spans="1:2" s="5" customFormat="1" ht="12.75">
      <c r="A83" s="28"/>
      <c r="B83" s="23"/>
    </row>
    <row r="84" spans="1:2" s="5" customFormat="1" ht="12.75">
      <c r="A84" s="28"/>
      <c r="B84" s="23"/>
    </row>
    <row r="85" spans="1:2" s="5" customFormat="1" ht="12.75">
      <c r="A85" s="28"/>
      <c r="B85" s="23"/>
    </row>
    <row r="86" spans="1:2" s="5" customFormat="1" ht="12.75">
      <c r="A86" s="28"/>
      <c r="B86" s="23"/>
    </row>
    <row r="87" spans="1:2" s="5" customFormat="1" ht="12.75">
      <c r="A87" s="28"/>
      <c r="B87" s="23"/>
    </row>
    <row r="88" spans="1:2" s="5" customFormat="1" ht="12.75">
      <c r="A88" s="28"/>
      <c r="B88" s="23"/>
    </row>
    <row r="89" spans="1:2" s="5" customFormat="1" ht="12.75">
      <c r="A89" s="28"/>
      <c r="B89" s="23"/>
    </row>
    <row r="90" spans="1:2" s="5" customFormat="1" ht="12.75">
      <c r="A90" s="28"/>
      <c r="B90" s="23"/>
    </row>
    <row r="91" spans="1:2" s="5" customFormat="1" ht="12.75">
      <c r="A91" s="28"/>
      <c r="B91" s="23"/>
    </row>
    <row r="92" spans="1:2" s="5" customFormat="1" ht="12.75">
      <c r="A92" s="28"/>
      <c r="B92" s="23"/>
    </row>
    <row r="93" spans="1:2" s="5" customFormat="1" ht="12.75">
      <c r="A93" s="28"/>
      <c r="B93" s="23"/>
    </row>
    <row r="94" spans="1:2" s="5" customFormat="1" ht="12.75">
      <c r="A94" s="28"/>
      <c r="B94" s="23"/>
    </row>
    <row r="95" spans="1:2" s="5" customFormat="1" ht="12.75">
      <c r="A95" s="28"/>
      <c r="B95" s="23"/>
    </row>
    <row r="96" spans="1:2" s="5" customFormat="1" ht="12.75">
      <c r="A96" s="28"/>
      <c r="B96" s="23"/>
    </row>
    <row r="97" spans="1:2" s="5" customFormat="1" ht="12.75">
      <c r="A97" s="28"/>
      <c r="B97" s="23"/>
    </row>
    <row r="98" spans="1:2" s="5" customFormat="1" ht="12.75">
      <c r="A98" s="28"/>
      <c r="B98" s="23"/>
    </row>
    <row r="99" spans="1:2" s="5" customFormat="1" ht="12.75">
      <c r="A99" s="28"/>
      <c r="B99" s="23"/>
    </row>
    <row r="100" spans="1:2" s="5" customFormat="1" ht="12.75">
      <c r="A100" s="28"/>
      <c r="B100" s="23"/>
    </row>
    <row r="101" spans="1:2" s="5" customFormat="1" ht="12.75">
      <c r="A101" s="28"/>
      <c r="B101" s="23"/>
    </row>
    <row r="102" spans="1:2" s="5" customFormat="1" ht="12.75">
      <c r="A102" s="28"/>
      <c r="B102" s="23"/>
    </row>
    <row r="103" spans="1:2" s="5" customFormat="1" ht="12.75">
      <c r="A103" s="28"/>
      <c r="B103" s="23"/>
    </row>
    <row r="104" spans="1:2" s="5" customFormat="1" ht="12.75">
      <c r="A104" s="28"/>
      <c r="B104" s="23"/>
    </row>
    <row r="105" spans="1:2" s="5" customFormat="1" ht="12.75">
      <c r="A105" s="28"/>
      <c r="B105" s="23"/>
    </row>
    <row r="106" spans="1:2" s="5" customFormat="1" ht="12.75">
      <c r="A106" s="28"/>
      <c r="B106" s="23"/>
    </row>
    <row r="107" spans="1:2" s="5" customFormat="1" ht="12.75">
      <c r="A107" s="28"/>
      <c r="B107" s="23"/>
    </row>
    <row r="108" spans="1:2" s="5" customFormat="1" ht="12.75">
      <c r="A108" s="28"/>
      <c r="B108" s="23"/>
    </row>
    <row r="109" spans="1:2" s="5" customFormat="1" ht="12.75">
      <c r="A109" s="28"/>
      <c r="B109" s="23"/>
    </row>
    <row r="110" spans="1:2" s="5" customFormat="1" ht="12.75">
      <c r="A110" s="28"/>
      <c r="B110" s="23"/>
    </row>
    <row r="111" spans="1:2" s="5" customFormat="1" ht="12.75">
      <c r="A111" s="28"/>
      <c r="B111" s="23"/>
    </row>
    <row r="112" spans="1:2" s="5" customFormat="1" ht="12.75">
      <c r="A112" s="28"/>
      <c r="B112" s="23"/>
    </row>
    <row r="113" spans="1:2" s="5" customFormat="1" ht="12.75">
      <c r="A113" s="28"/>
      <c r="B113" s="23"/>
    </row>
    <row r="114" spans="1:2" s="5" customFormat="1" ht="12.75">
      <c r="A114" s="28"/>
      <c r="B114" s="23"/>
    </row>
    <row r="115" spans="1:2" s="5" customFormat="1" ht="12.75">
      <c r="A115" s="28"/>
      <c r="B115" s="23"/>
    </row>
    <row r="116" spans="1:2" s="5" customFormat="1" ht="12.75">
      <c r="A116" s="28"/>
      <c r="B116" s="23"/>
    </row>
    <row r="117" spans="1:2" s="5" customFormat="1" ht="12.75">
      <c r="A117" s="28"/>
      <c r="B117" s="23"/>
    </row>
    <row r="118" spans="1:2" s="5" customFormat="1" ht="12.75">
      <c r="A118" s="28"/>
      <c r="B118" s="23"/>
    </row>
    <row r="119" spans="1:2" s="5" customFormat="1" ht="12.75">
      <c r="A119" s="28"/>
      <c r="B119" s="23"/>
    </row>
    <row r="120" spans="1:2" s="5" customFormat="1" ht="12.75">
      <c r="A120" s="28"/>
      <c r="B120" s="23"/>
    </row>
    <row r="121" spans="1:2" s="5" customFormat="1" ht="12.75">
      <c r="A121" s="28"/>
      <c r="B121" s="23"/>
    </row>
    <row r="122" spans="1:2" s="5" customFormat="1" ht="12.75">
      <c r="A122" s="28"/>
      <c r="B122" s="23"/>
    </row>
    <row r="123" spans="1:2" s="5" customFormat="1" ht="12.75">
      <c r="A123" s="28"/>
      <c r="B123" s="23"/>
    </row>
    <row r="124" spans="1:2" s="5" customFormat="1" ht="12.75">
      <c r="A124" s="28"/>
      <c r="B124" s="23"/>
    </row>
    <row r="125" spans="1:2" s="5" customFormat="1" ht="12.75">
      <c r="A125" s="28"/>
      <c r="B125" s="23"/>
    </row>
    <row r="126" spans="1:2" s="5" customFormat="1" ht="12.75">
      <c r="A126" s="28"/>
      <c r="B126" s="23"/>
    </row>
    <row r="127" spans="1:2" s="5" customFormat="1" ht="12.75">
      <c r="A127" s="28"/>
      <c r="B127" s="23"/>
    </row>
    <row r="128" spans="1:2" s="5" customFormat="1" ht="12.75">
      <c r="A128" s="28"/>
      <c r="B128" s="23"/>
    </row>
    <row r="129" spans="1:2" s="5" customFormat="1" ht="12.75">
      <c r="A129" s="28"/>
      <c r="B129" s="23"/>
    </row>
    <row r="130" spans="1:2" s="5" customFormat="1" ht="12.75">
      <c r="A130" s="28"/>
      <c r="B130" s="23"/>
    </row>
    <row r="131" spans="1:2" s="5" customFormat="1" ht="12.75">
      <c r="A131" s="28"/>
      <c r="B131" s="23"/>
    </row>
    <row r="132" spans="1:2" s="5" customFormat="1" ht="12.75">
      <c r="A132" s="28"/>
      <c r="B132" s="23"/>
    </row>
    <row r="133" spans="1:2" s="5" customFormat="1" ht="12.75">
      <c r="A133" s="28"/>
      <c r="B133" s="23"/>
    </row>
    <row r="134" spans="1:2" s="5" customFormat="1" ht="12.75">
      <c r="A134" s="28"/>
      <c r="B134" s="23"/>
    </row>
    <row r="135" spans="1:2" s="5" customFormat="1" ht="12.75">
      <c r="A135" s="28"/>
      <c r="B135" s="23"/>
    </row>
    <row r="136" spans="1:2" s="5" customFormat="1" ht="12.75">
      <c r="A136" s="28"/>
      <c r="B136" s="23"/>
    </row>
    <row r="137" spans="1:2" s="5" customFormat="1" ht="12.75">
      <c r="A137" s="28"/>
      <c r="B137" s="23"/>
    </row>
    <row r="138" spans="1:2" s="5" customFormat="1" ht="12.75">
      <c r="A138" s="28"/>
      <c r="B138" s="23"/>
    </row>
    <row r="139" spans="1:2" s="5" customFormat="1" ht="12.75">
      <c r="A139" s="28"/>
      <c r="B139" s="23"/>
    </row>
    <row r="140" spans="1:2" s="5" customFormat="1" ht="12.75">
      <c r="A140" s="28"/>
      <c r="B140" s="23"/>
    </row>
    <row r="141" spans="1:2" s="5" customFormat="1" ht="12.75">
      <c r="A141" s="28"/>
      <c r="B141" s="23"/>
    </row>
    <row r="142" spans="1:2" s="5" customFormat="1" ht="12.75">
      <c r="A142" s="28"/>
      <c r="B142" s="23"/>
    </row>
    <row r="143" spans="1:2" s="5" customFormat="1" ht="12.75">
      <c r="A143" s="28"/>
      <c r="B143" s="23"/>
    </row>
    <row r="144" spans="1:2" s="5" customFormat="1" ht="12.75">
      <c r="A144" s="28"/>
      <c r="B144" s="23"/>
    </row>
    <row r="145" spans="1:2" s="5" customFormat="1" ht="12.75">
      <c r="A145" s="28"/>
      <c r="B145" s="23"/>
    </row>
    <row r="146" spans="1:2" s="5" customFormat="1" ht="12.75">
      <c r="A146" s="28"/>
      <c r="B146" s="23"/>
    </row>
    <row r="147" spans="1:2" s="5" customFormat="1" ht="12.75">
      <c r="A147" s="28"/>
      <c r="B147" s="23"/>
    </row>
    <row r="148" spans="1:2" s="5" customFormat="1" ht="12.75">
      <c r="A148" s="28"/>
      <c r="B148" s="23"/>
    </row>
    <row r="149" spans="1:2" s="5" customFormat="1" ht="12.75">
      <c r="A149" s="28"/>
      <c r="B149" s="23"/>
    </row>
    <row r="150" spans="1:2" s="5" customFormat="1" ht="12.75">
      <c r="A150" s="28"/>
      <c r="B150" s="23"/>
    </row>
    <row r="151" spans="1:2" s="5" customFormat="1" ht="12.75">
      <c r="A151" s="28"/>
      <c r="B151" s="23"/>
    </row>
    <row r="152" spans="1:2" s="5" customFormat="1" ht="12.75">
      <c r="A152" s="28"/>
      <c r="B152" s="23"/>
    </row>
    <row r="153" spans="1:2" s="5" customFormat="1" ht="12.75">
      <c r="A153" s="28"/>
      <c r="B153" s="23"/>
    </row>
    <row r="154" spans="1:2" s="5" customFormat="1" ht="12.75">
      <c r="A154" s="28"/>
      <c r="B154" s="23"/>
    </row>
    <row r="155" spans="1:2" s="5" customFormat="1" ht="12.75">
      <c r="A155" s="28"/>
      <c r="B155" s="23"/>
    </row>
    <row r="156" spans="1:2" s="5" customFormat="1" ht="12.75">
      <c r="A156" s="28"/>
      <c r="B156" s="23"/>
    </row>
    <row r="157" spans="1:2" s="5" customFormat="1" ht="12.75">
      <c r="A157" s="28"/>
      <c r="B157" s="23"/>
    </row>
    <row r="158" spans="1:2" s="5" customFormat="1" ht="12.75">
      <c r="A158" s="28"/>
      <c r="B158" s="23"/>
    </row>
    <row r="159" spans="1:2" s="5" customFormat="1" ht="12.75">
      <c r="A159" s="28"/>
      <c r="B159" s="23"/>
    </row>
    <row r="160" spans="1:2" s="5" customFormat="1" ht="12.75">
      <c r="A160" s="28"/>
      <c r="B160" s="23"/>
    </row>
    <row r="161" spans="1:2" s="5" customFormat="1" ht="12.75">
      <c r="A161" s="28"/>
      <c r="B161" s="23"/>
    </row>
    <row r="162" spans="1:2" s="5" customFormat="1" ht="12.75">
      <c r="A162" s="28"/>
      <c r="B162" s="23"/>
    </row>
    <row r="163" spans="1:2" s="5" customFormat="1" ht="12.75">
      <c r="A163" s="28"/>
      <c r="B163" s="23"/>
    </row>
    <row r="164" spans="1:2" s="5" customFormat="1" ht="12.75">
      <c r="A164" s="28"/>
      <c r="B164" s="23"/>
    </row>
    <row r="165" spans="1:2" s="5" customFormat="1" ht="12.75">
      <c r="A165" s="28"/>
      <c r="B165" s="23"/>
    </row>
    <row r="166" spans="1:2" s="5" customFormat="1" ht="12.75">
      <c r="A166" s="28"/>
      <c r="B166" s="23"/>
    </row>
    <row r="167" spans="1:2" s="5" customFormat="1" ht="12.75">
      <c r="A167" s="28"/>
      <c r="B167" s="23"/>
    </row>
    <row r="168" spans="1:2" s="5" customFormat="1" ht="12.75">
      <c r="A168" s="28"/>
      <c r="B168" s="23"/>
    </row>
    <row r="169" spans="1:2" s="5" customFormat="1" ht="12.75">
      <c r="A169" s="28"/>
      <c r="B169" s="23"/>
    </row>
    <row r="170" spans="1:2" s="5" customFormat="1" ht="12.75">
      <c r="A170" s="28"/>
      <c r="B170" s="23"/>
    </row>
    <row r="171" spans="1:2" s="5" customFormat="1" ht="12.75">
      <c r="A171" s="28"/>
      <c r="B171" s="23"/>
    </row>
    <row r="172" spans="1:2" s="5" customFormat="1" ht="12.75">
      <c r="A172" s="28"/>
      <c r="B172" s="23"/>
    </row>
    <row r="173" spans="1:2" s="5" customFormat="1" ht="12.75">
      <c r="A173" s="28"/>
      <c r="B173" s="23"/>
    </row>
    <row r="174" spans="1:2" s="5" customFormat="1" ht="12.75">
      <c r="A174" s="28"/>
      <c r="B174" s="23"/>
    </row>
    <row r="175" spans="1:2" s="5" customFormat="1" ht="12.75">
      <c r="A175" s="28"/>
      <c r="B175" s="23"/>
    </row>
    <row r="176" spans="1:2" s="5" customFormat="1" ht="12.75">
      <c r="A176" s="28"/>
      <c r="B176" s="23"/>
    </row>
    <row r="177" spans="1:2" s="5" customFormat="1" ht="12.75">
      <c r="A177" s="28"/>
      <c r="B177" s="23"/>
    </row>
    <row r="178" spans="1:2" s="5" customFormat="1" ht="12.75">
      <c r="A178" s="28"/>
      <c r="B178" s="23"/>
    </row>
    <row r="179" spans="1:2" s="5" customFormat="1" ht="12.75">
      <c r="A179" s="28"/>
      <c r="B179" s="23"/>
    </row>
    <row r="180" spans="1:2" s="5" customFormat="1" ht="12.75">
      <c r="A180" s="28"/>
      <c r="B180" s="23"/>
    </row>
    <row r="181" spans="1:2" s="5" customFormat="1" ht="12.75">
      <c r="A181" s="28"/>
      <c r="B181" s="23"/>
    </row>
    <row r="182" spans="1:2" s="5" customFormat="1" ht="12.75">
      <c r="A182" s="28"/>
      <c r="B182" s="23"/>
    </row>
    <row r="183" spans="1:2" s="5" customFormat="1" ht="12.75">
      <c r="A183" s="28"/>
      <c r="B183" s="23"/>
    </row>
    <row r="184" spans="1:2" s="5" customFormat="1" ht="12.75">
      <c r="A184" s="28"/>
      <c r="B184" s="23"/>
    </row>
    <row r="185" spans="1:2" s="5" customFormat="1" ht="12.75">
      <c r="A185" s="28"/>
      <c r="B185" s="23"/>
    </row>
    <row r="186" spans="1:2" s="5" customFormat="1" ht="12.75">
      <c r="A186" s="28"/>
      <c r="B186" s="23"/>
    </row>
    <row r="187" spans="1:2" s="5" customFormat="1" ht="12.75">
      <c r="A187" s="28"/>
      <c r="B187" s="23"/>
    </row>
    <row r="188" spans="1:2" s="5" customFormat="1" ht="12.75">
      <c r="A188" s="28"/>
      <c r="B188" s="23"/>
    </row>
    <row r="189" spans="1:2" s="5" customFormat="1" ht="12.75">
      <c r="A189" s="28"/>
      <c r="B189" s="23"/>
    </row>
    <row r="190" spans="1:2" s="5" customFormat="1" ht="12.75">
      <c r="A190" s="28"/>
      <c r="B190" s="23"/>
    </row>
    <row r="191" spans="1:2" s="5" customFormat="1" ht="12.75">
      <c r="A191" s="28"/>
      <c r="B191" s="23"/>
    </row>
    <row r="192" spans="1:2" s="5" customFormat="1" ht="12.75">
      <c r="A192" s="28"/>
      <c r="B192" s="23"/>
    </row>
    <row r="193" spans="1:2" s="5" customFormat="1" ht="12.75">
      <c r="A193" s="28"/>
      <c r="B193" s="23"/>
    </row>
    <row r="194" spans="1:2" s="5" customFormat="1" ht="12.75">
      <c r="A194" s="28"/>
      <c r="B194" s="23"/>
    </row>
    <row r="195" spans="1:2" s="5" customFormat="1" ht="12.75">
      <c r="A195" s="28"/>
      <c r="B195" s="23"/>
    </row>
    <row r="196" spans="1:2" s="5" customFormat="1" ht="12.75">
      <c r="A196" s="28"/>
      <c r="B196" s="23"/>
    </row>
    <row r="197" spans="1:2" s="5" customFormat="1" ht="12.75">
      <c r="A197" s="28"/>
      <c r="B197" s="23"/>
    </row>
    <row r="198" spans="1:2" s="5" customFormat="1" ht="12.75">
      <c r="A198" s="28"/>
      <c r="B198" s="23"/>
    </row>
    <row r="199" spans="1:2" s="5" customFormat="1" ht="12.75">
      <c r="A199" s="28"/>
      <c r="B199" s="23"/>
    </row>
    <row r="200" spans="1:2" s="5" customFormat="1" ht="12.75">
      <c r="A200" s="28"/>
      <c r="B200" s="23"/>
    </row>
    <row r="201" spans="1:2" s="5" customFormat="1" ht="12.75">
      <c r="A201" s="28"/>
      <c r="B201" s="23"/>
    </row>
    <row r="202" spans="1:2" s="5" customFormat="1" ht="12.75">
      <c r="A202" s="28"/>
      <c r="B202" s="23"/>
    </row>
    <row r="203" spans="1:2" s="5" customFormat="1" ht="12.75">
      <c r="A203" s="28"/>
      <c r="B203" s="23"/>
    </row>
    <row r="204" spans="1:2" s="5" customFormat="1" ht="12.75">
      <c r="A204" s="28"/>
      <c r="B204" s="23"/>
    </row>
    <row r="205" spans="1:2" s="5" customFormat="1" ht="12.75">
      <c r="A205" s="28"/>
      <c r="B205" s="23"/>
    </row>
    <row r="206" spans="1:2" s="5" customFormat="1" ht="12.75">
      <c r="A206" s="28"/>
      <c r="B206" s="23"/>
    </row>
    <row r="207" spans="1:2" s="5" customFormat="1" ht="12.75">
      <c r="A207" s="28"/>
      <c r="B207" s="23"/>
    </row>
    <row r="208" spans="1:2" s="5" customFormat="1" ht="12.75">
      <c r="A208" s="28"/>
      <c r="B208" s="23"/>
    </row>
    <row r="209" spans="1:2" s="5" customFormat="1" ht="12.75">
      <c r="A209" s="28"/>
      <c r="B209" s="23"/>
    </row>
    <row r="210" spans="1:2" s="5" customFormat="1" ht="12.75">
      <c r="A210" s="28"/>
      <c r="B210" s="23"/>
    </row>
    <row r="211" spans="1:2" s="5" customFormat="1" ht="12.75">
      <c r="A211" s="28"/>
      <c r="B211" s="23"/>
    </row>
    <row r="212" spans="1:2" s="5" customFormat="1" ht="12.75">
      <c r="A212" s="28"/>
      <c r="B212" s="23"/>
    </row>
    <row r="213" spans="1:2" s="5" customFormat="1" ht="12.75">
      <c r="A213" s="28"/>
      <c r="B213" s="23"/>
    </row>
    <row r="214" spans="1:2" s="5" customFormat="1" ht="12.75">
      <c r="A214" s="28"/>
      <c r="B214" s="23"/>
    </row>
    <row r="215" spans="1:2" s="5" customFormat="1" ht="12.75">
      <c r="A215" s="28"/>
      <c r="B215" s="23"/>
    </row>
    <row r="216" spans="1:2" s="5" customFormat="1" ht="12.75">
      <c r="A216" s="28"/>
      <c r="B216" s="23"/>
    </row>
    <row r="217" spans="1:2" s="5" customFormat="1" ht="12.75">
      <c r="A217" s="28"/>
      <c r="B217" s="23"/>
    </row>
    <row r="218" spans="1:2" s="5" customFormat="1" ht="12.75">
      <c r="A218" s="28"/>
      <c r="B218" s="23"/>
    </row>
    <row r="219" spans="1:2" s="5" customFormat="1" ht="12.75">
      <c r="A219" s="28"/>
      <c r="B219" s="23"/>
    </row>
    <row r="220" spans="1:2" s="5" customFormat="1" ht="12.75">
      <c r="A220" s="28"/>
      <c r="B220" s="23"/>
    </row>
    <row r="221" spans="1:2" s="5" customFormat="1" ht="12.75">
      <c r="A221" s="28"/>
      <c r="B221" s="23"/>
    </row>
    <row r="222" spans="1:2" s="5" customFormat="1" ht="12.75">
      <c r="A222" s="28"/>
      <c r="B222" s="23"/>
    </row>
    <row r="223" spans="1:2" s="5" customFormat="1" ht="12.75">
      <c r="A223" s="28"/>
      <c r="B223" s="23"/>
    </row>
    <row r="224" spans="1:2" s="5" customFormat="1" ht="12.75">
      <c r="A224" s="28"/>
      <c r="B224" s="23"/>
    </row>
    <row r="225" spans="1:2" s="5" customFormat="1" ht="12.75">
      <c r="A225" s="28"/>
      <c r="B225" s="23"/>
    </row>
    <row r="226" spans="1:2" s="5" customFormat="1" ht="12.75">
      <c r="A226" s="28"/>
      <c r="B226" s="23"/>
    </row>
    <row r="227" spans="1:2" s="5" customFormat="1" ht="12.75">
      <c r="A227" s="28"/>
      <c r="B227" s="23"/>
    </row>
    <row r="228" spans="1:2" s="5" customFormat="1" ht="12.75">
      <c r="A228" s="28"/>
      <c r="B228" s="23"/>
    </row>
    <row r="229" spans="1:2" s="5" customFormat="1" ht="12.75">
      <c r="A229" s="28"/>
      <c r="B229" s="23"/>
    </row>
    <row r="230" spans="1:2" s="5" customFormat="1" ht="12.75">
      <c r="A230" s="28"/>
      <c r="B230" s="23"/>
    </row>
    <row r="231" spans="1:2" s="5" customFormat="1" ht="12.75">
      <c r="A231" s="28"/>
      <c r="B231" s="23"/>
    </row>
    <row r="232" spans="1:2" s="5" customFormat="1" ht="12.75">
      <c r="A232" s="28"/>
      <c r="B232" s="23"/>
    </row>
    <row r="233" spans="1:2" s="5" customFormat="1" ht="12.75">
      <c r="A233" s="28"/>
      <c r="B233" s="23"/>
    </row>
    <row r="234" spans="1:2" s="5" customFormat="1" ht="12.75">
      <c r="A234" s="28"/>
      <c r="B234" s="23"/>
    </row>
    <row r="235" spans="1:2" s="5" customFormat="1" ht="12.75">
      <c r="A235" s="28"/>
      <c r="B235" s="23"/>
    </row>
    <row r="236" spans="1:2" s="5" customFormat="1" ht="12.75">
      <c r="A236" s="28"/>
      <c r="B236" s="23"/>
    </row>
    <row r="237" spans="1:2" s="5" customFormat="1" ht="12.75">
      <c r="A237" s="28"/>
      <c r="B237" s="23"/>
    </row>
    <row r="238" spans="1:2" s="5" customFormat="1" ht="12.75">
      <c r="A238" s="28"/>
      <c r="B238" s="23"/>
    </row>
    <row r="239" spans="1:2" s="5" customFormat="1" ht="12.75">
      <c r="A239" s="28"/>
      <c r="B239" s="23"/>
    </row>
    <row r="240" spans="1:2" s="5" customFormat="1" ht="12.75">
      <c r="A240" s="28"/>
      <c r="B240" s="23"/>
    </row>
    <row r="241" spans="1:2" s="5" customFormat="1" ht="12.75">
      <c r="A241" s="28"/>
      <c r="B241" s="23"/>
    </row>
    <row r="242" spans="1:2" s="5" customFormat="1" ht="12.75">
      <c r="A242" s="28"/>
      <c r="B242" s="23"/>
    </row>
    <row r="243" spans="1:2" s="5" customFormat="1" ht="12.75">
      <c r="A243" s="28"/>
      <c r="B243" s="23"/>
    </row>
  </sheetData>
  <sheetProtection/>
  <mergeCells count="24">
    <mergeCell ref="AI1:AK1"/>
    <mergeCell ref="A5:AK5"/>
    <mergeCell ref="A6:AK6"/>
    <mergeCell ref="A7:AK7"/>
    <mergeCell ref="A9:A10"/>
    <mergeCell ref="B9:B10"/>
    <mergeCell ref="C9:C10"/>
    <mergeCell ref="D9:E9"/>
    <mergeCell ref="F9:G9"/>
    <mergeCell ref="H9:I9"/>
    <mergeCell ref="J9:K9"/>
    <mergeCell ref="L9:M9"/>
    <mergeCell ref="P9:Q9"/>
    <mergeCell ref="R9:S9"/>
    <mergeCell ref="T9:U9"/>
    <mergeCell ref="V9:W9"/>
    <mergeCell ref="AJ9:AK9"/>
    <mergeCell ref="N10:O10"/>
    <mergeCell ref="X9:Y9"/>
    <mergeCell ref="Z9:AA9"/>
    <mergeCell ref="AB9:AC9"/>
    <mergeCell ref="AD9:AE9"/>
    <mergeCell ref="AF9:AG9"/>
    <mergeCell ref="AH9:AI9"/>
  </mergeCells>
  <printOptions/>
  <pageMargins left="0.2755905511811024" right="0.15748031496062992" top="0.15748031496062992" bottom="0.15748031496062992" header="0.11811023622047245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3">
      <selection activeCell="A26" sqref="A26"/>
    </sheetView>
  </sheetViews>
  <sheetFormatPr defaultColWidth="9.125" defaultRowHeight="12.75"/>
  <cols>
    <col min="1" max="1" width="3.875" style="5" customWidth="1"/>
    <col min="2" max="2" width="58.625" style="5" customWidth="1"/>
    <col min="3" max="3" width="27.125" style="5" customWidth="1"/>
    <col min="4" max="4" width="43.875" style="5" customWidth="1"/>
    <col min="5" max="16384" width="9.125" style="5" customWidth="1"/>
  </cols>
  <sheetData>
    <row r="1" ht="18">
      <c r="D1" s="70" t="s">
        <v>71</v>
      </c>
    </row>
    <row r="2" ht="18">
      <c r="D2" s="11" t="s">
        <v>163</v>
      </c>
    </row>
    <row r="3" ht="18">
      <c r="D3" s="109" t="s">
        <v>169</v>
      </c>
    </row>
    <row r="4" ht="18">
      <c r="D4" s="11"/>
    </row>
    <row r="6" spans="1:4" ht="29.25" customHeight="1">
      <c r="A6" s="149" t="s">
        <v>28</v>
      </c>
      <c r="B6" s="149"/>
      <c r="C6" s="149"/>
      <c r="D6" s="149"/>
    </row>
    <row r="7" spans="1:4" ht="38.25" customHeight="1">
      <c r="A7" s="155" t="s">
        <v>121</v>
      </c>
      <c r="B7" s="155"/>
      <c r="C7" s="155"/>
      <c r="D7" s="155"/>
    </row>
    <row r="8" spans="1:4" ht="12.75" customHeight="1">
      <c r="A8" s="11"/>
      <c r="B8" s="36"/>
      <c r="C8" s="11"/>
      <c r="D8" s="11"/>
    </row>
    <row r="9" spans="1:4" ht="12.75" customHeight="1">
      <c r="A9" s="161" t="s">
        <v>24</v>
      </c>
      <c r="B9" s="161" t="s">
        <v>89</v>
      </c>
      <c r="C9" s="161" t="s">
        <v>82</v>
      </c>
      <c r="D9" s="161" t="s">
        <v>42</v>
      </c>
    </row>
    <row r="10" spans="1:4" ht="18.75" customHeight="1">
      <c r="A10" s="161"/>
      <c r="B10" s="161"/>
      <c r="C10" s="161"/>
      <c r="D10" s="161"/>
    </row>
    <row r="11" spans="1:4" s="130" customFormat="1" ht="28.5" customHeight="1">
      <c r="A11" s="128">
        <v>1</v>
      </c>
      <c r="B11" s="47" t="s">
        <v>43</v>
      </c>
      <c r="C11" s="129">
        <v>24</v>
      </c>
      <c r="D11" s="128">
        <v>556</v>
      </c>
    </row>
    <row r="12" spans="1:4" s="130" customFormat="1" ht="27.75" customHeight="1">
      <c r="A12" s="128">
        <v>2</v>
      </c>
      <c r="B12" s="47" t="s">
        <v>44</v>
      </c>
      <c r="C12" s="129">
        <v>2</v>
      </c>
      <c r="D12" s="128">
        <v>46</v>
      </c>
    </row>
    <row r="13" spans="1:4" s="130" customFormat="1" ht="28.5" customHeight="1">
      <c r="A13" s="128">
        <v>3</v>
      </c>
      <c r="B13" s="47" t="s">
        <v>46</v>
      </c>
      <c r="C13" s="129">
        <v>1</v>
      </c>
      <c r="D13" s="128">
        <v>23</v>
      </c>
    </row>
    <row r="14" spans="1:4" s="130" customFormat="1" ht="28.5" customHeight="1">
      <c r="A14" s="128">
        <v>4</v>
      </c>
      <c r="B14" s="47" t="s">
        <v>45</v>
      </c>
      <c r="C14" s="129">
        <v>1</v>
      </c>
      <c r="D14" s="128">
        <v>23</v>
      </c>
    </row>
    <row r="15" spans="1:4" s="130" customFormat="1" ht="30.75" customHeight="1">
      <c r="A15" s="128">
        <v>5</v>
      </c>
      <c r="B15" s="47" t="s">
        <v>47</v>
      </c>
      <c r="C15" s="129">
        <v>4</v>
      </c>
      <c r="D15" s="128">
        <v>92</v>
      </c>
    </row>
    <row r="16" spans="1:4" s="130" customFormat="1" ht="28.5" customHeight="1">
      <c r="A16" s="128">
        <v>6</v>
      </c>
      <c r="B16" s="47" t="s">
        <v>48</v>
      </c>
      <c r="C16" s="129">
        <v>1</v>
      </c>
      <c r="D16" s="128">
        <v>23</v>
      </c>
    </row>
    <row r="17" spans="1:4" s="130" customFormat="1" ht="27" customHeight="1">
      <c r="A17" s="128">
        <v>7</v>
      </c>
      <c r="B17" s="47" t="s">
        <v>90</v>
      </c>
      <c r="C17" s="129">
        <v>2</v>
      </c>
      <c r="D17" s="128">
        <v>46</v>
      </c>
    </row>
    <row r="18" spans="1:4" s="130" customFormat="1" ht="27.75" customHeight="1">
      <c r="A18" s="128">
        <v>8</v>
      </c>
      <c r="B18" s="47" t="s">
        <v>49</v>
      </c>
      <c r="C18" s="129">
        <v>3</v>
      </c>
      <c r="D18" s="128">
        <v>69</v>
      </c>
    </row>
    <row r="19" spans="1:4" s="130" customFormat="1" ht="27.75" customHeight="1">
      <c r="A19" s="128">
        <v>9</v>
      </c>
      <c r="B19" s="47" t="s">
        <v>88</v>
      </c>
      <c r="C19" s="129">
        <v>4</v>
      </c>
      <c r="D19" s="128">
        <v>85</v>
      </c>
    </row>
    <row r="20" spans="1:4" s="134" customFormat="1" ht="17.25">
      <c r="A20" s="132"/>
      <c r="B20" s="133" t="s">
        <v>25</v>
      </c>
      <c r="C20" s="79">
        <f>SUM(C11:C19)</f>
        <v>42</v>
      </c>
      <c r="D20" s="79">
        <f>SUM(D11:D19)</f>
        <v>963</v>
      </c>
    </row>
    <row r="21" spans="1:4" ht="18">
      <c r="A21" s="11"/>
      <c r="B21" s="11"/>
      <c r="C21" s="11"/>
      <c r="D21" s="135"/>
    </row>
    <row r="22" spans="1:4" ht="18">
      <c r="A22" s="11"/>
      <c r="B22" s="11"/>
      <c r="C22" s="11"/>
      <c r="D22" s="11"/>
    </row>
    <row r="23" spans="1:4" ht="18">
      <c r="A23" s="11"/>
      <c r="B23" s="11"/>
      <c r="C23" s="11"/>
      <c r="D23" s="11"/>
    </row>
    <row r="24" spans="1:15" ht="17.25">
      <c r="A24" s="35"/>
      <c r="B24" s="35"/>
      <c r="C24" s="35"/>
      <c r="D24" s="3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7.25">
      <c r="A25" s="36" t="s">
        <v>179</v>
      </c>
      <c r="B25" s="36"/>
      <c r="C25" s="43"/>
      <c r="D25" s="4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sheetProtection/>
  <mergeCells count="6">
    <mergeCell ref="A6:D6"/>
    <mergeCell ref="A7:D7"/>
    <mergeCell ref="A9:A10"/>
    <mergeCell ref="B9:B10"/>
    <mergeCell ref="C9:C10"/>
    <mergeCell ref="D9:D10"/>
  </mergeCells>
  <printOptions/>
  <pageMargins left="0.7874015748031497" right="0.3937007874015748" top="0.3937007874015748" bottom="0.3937007874015748" header="0.2362204724409449" footer="0.275590551181102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A18" sqref="A18"/>
    </sheetView>
  </sheetViews>
  <sheetFormatPr defaultColWidth="9.125" defaultRowHeight="12.75"/>
  <cols>
    <col min="1" max="1" width="3.875" style="5" customWidth="1"/>
    <col min="2" max="2" width="92.375" style="5" customWidth="1"/>
    <col min="3" max="3" width="44.00390625" style="5" customWidth="1"/>
    <col min="4" max="16384" width="9.125" style="5" customWidth="1"/>
  </cols>
  <sheetData>
    <row r="1" ht="18">
      <c r="C1" s="70" t="s">
        <v>165</v>
      </c>
    </row>
    <row r="2" ht="18">
      <c r="C2" s="11" t="s">
        <v>163</v>
      </c>
    </row>
    <row r="3" ht="18.75" customHeight="1">
      <c r="C3" s="109" t="s">
        <v>175</v>
      </c>
    </row>
    <row r="4" ht="19.5" customHeight="1">
      <c r="C4" s="11"/>
    </row>
    <row r="6" spans="1:3" ht="21.75" customHeight="1">
      <c r="A6" s="149" t="s">
        <v>28</v>
      </c>
      <c r="B6" s="149"/>
      <c r="C6" s="149"/>
    </row>
    <row r="7" spans="1:3" ht="22.5" customHeight="1">
      <c r="A7" s="155" t="s">
        <v>122</v>
      </c>
      <c r="B7" s="155"/>
      <c r="C7" s="155"/>
    </row>
    <row r="8" spans="1:3" ht="12.75" customHeight="1">
      <c r="A8" s="11"/>
      <c r="B8" s="36"/>
      <c r="C8" s="11"/>
    </row>
    <row r="9" spans="1:3" ht="36.75" customHeight="1">
      <c r="A9" s="45" t="s">
        <v>24</v>
      </c>
      <c r="B9" s="45" t="s">
        <v>57</v>
      </c>
      <c r="C9" s="45" t="s">
        <v>58</v>
      </c>
    </row>
    <row r="10" spans="1:3" s="130" customFormat="1" ht="42.75" customHeight="1">
      <c r="A10" s="128">
        <v>1</v>
      </c>
      <c r="B10" s="136" t="s">
        <v>123</v>
      </c>
      <c r="C10" s="128">
        <v>1</v>
      </c>
    </row>
    <row r="11" spans="1:3" s="130" customFormat="1" ht="42.75" customHeight="1">
      <c r="A11" s="128">
        <v>2</v>
      </c>
      <c r="B11" s="136" t="s">
        <v>87</v>
      </c>
      <c r="C11" s="128">
        <v>1</v>
      </c>
    </row>
    <row r="12" spans="1:3" s="130" customFormat="1" ht="39.75" customHeight="1">
      <c r="A12" s="128">
        <v>3</v>
      </c>
      <c r="B12" s="136" t="s">
        <v>124</v>
      </c>
      <c r="C12" s="128">
        <v>1</v>
      </c>
    </row>
    <row r="13" spans="1:3" s="130" customFormat="1" ht="37.5" customHeight="1">
      <c r="A13" s="128">
        <v>4</v>
      </c>
      <c r="B13" s="136" t="s">
        <v>125</v>
      </c>
      <c r="C13" s="128">
        <v>1</v>
      </c>
    </row>
    <row r="14" spans="1:3" ht="18">
      <c r="A14" s="11"/>
      <c r="B14" s="11"/>
      <c r="C14" s="11"/>
    </row>
    <row r="15" spans="1:3" ht="18">
      <c r="A15" s="11"/>
      <c r="B15" s="11"/>
      <c r="C15" s="11"/>
    </row>
    <row r="16" spans="1:14" ht="17.25">
      <c r="A16" s="35"/>
      <c r="B16" s="35"/>
      <c r="C16" s="3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>
      <c r="A17" s="36" t="s">
        <v>180</v>
      </c>
      <c r="B17" s="36"/>
      <c r="C17" s="3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9" ht="15">
      <c r="A20" s="12"/>
      <c r="B20" s="12"/>
      <c r="C20" s="12"/>
      <c r="I20" s="12"/>
    </row>
  </sheetData>
  <sheetProtection/>
  <mergeCells count="2">
    <mergeCell ref="A6:C6"/>
    <mergeCell ref="A7:C7"/>
  </mergeCells>
  <printOptions/>
  <pageMargins left="0.7874015748031497" right="0.3937007874015748" top="0.3937007874015748" bottom="0.3937007874015748" header="0.2362204724409449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="95" zoomScaleSheetLayoutView="95" zoomScalePageLayoutView="0" workbookViewId="0" topLeftCell="A16">
      <selection activeCell="P15" sqref="P15"/>
    </sheetView>
  </sheetViews>
  <sheetFormatPr defaultColWidth="9.125" defaultRowHeight="12.75"/>
  <cols>
    <col min="1" max="1" width="3.875" style="5" customWidth="1"/>
    <col min="2" max="2" width="55.00390625" style="5" customWidth="1"/>
    <col min="3" max="3" width="11.875" style="5" customWidth="1"/>
    <col min="4" max="4" width="12.875" style="5" customWidth="1"/>
    <col min="5" max="18" width="6.625" style="5" customWidth="1"/>
    <col min="19" max="19" width="7.50390625" style="6" customWidth="1"/>
    <col min="20" max="20" width="6.875" style="6" customWidth="1"/>
    <col min="21" max="21" width="6.875" style="5" customWidth="1"/>
    <col min="22" max="16384" width="9.125" style="5" customWidth="1"/>
  </cols>
  <sheetData>
    <row r="1" spans="11:20" ht="21.75" customHeight="1">
      <c r="K1" s="33"/>
      <c r="L1" s="33"/>
      <c r="M1" s="33"/>
      <c r="N1" s="33"/>
      <c r="O1" s="33"/>
      <c r="P1" s="141" t="s">
        <v>164</v>
      </c>
      <c r="Q1" s="141"/>
      <c r="R1" s="141"/>
      <c r="S1" s="95"/>
      <c r="T1" s="95"/>
    </row>
    <row r="2" spans="11:21" ht="18" customHeight="1">
      <c r="K2" s="33"/>
      <c r="L2" s="33" t="s">
        <v>163</v>
      </c>
      <c r="M2" s="33"/>
      <c r="N2" s="33"/>
      <c r="O2" s="33"/>
      <c r="P2" s="33"/>
      <c r="Q2" s="33"/>
      <c r="R2" s="33"/>
      <c r="S2" s="33"/>
      <c r="T2" s="33"/>
      <c r="U2" s="95"/>
    </row>
    <row r="3" spans="11:21" ht="18.75" customHeight="1">
      <c r="K3" s="33"/>
      <c r="L3" s="33" t="s">
        <v>169</v>
      </c>
      <c r="M3" s="33"/>
      <c r="N3" s="33"/>
      <c r="O3" s="33"/>
      <c r="P3" s="33"/>
      <c r="Q3" s="33"/>
      <c r="R3" s="33"/>
      <c r="S3" s="1"/>
      <c r="T3" s="33"/>
      <c r="U3" s="95"/>
    </row>
    <row r="4" spans="16:21" ht="18.75" customHeight="1">
      <c r="P4" s="95"/>
      <c r="Q4" s="95"/>
      <c r="R4" s="95"/>
      <c r="S4" s="95"/>
      <c r="T4" s="95"/>
      <c r="U4" s="95"/>
    </row>
    <row r="5" spans="16:21" ht="18.75" customHeight="1">
      <c r="P5" s="95"/>
      <c r="Q5" s="95"/>
      <c r="R5" s="95"/>
      <c r="S5" s="95"/>
      <c r="T5" s="95"/>
      <c r="U5" s="95"/>
    </row>
    <row r="7" spans="1:20" s="11" customFormat="1" ht="18">
      <c r="A7" s="149" t="s">
        <v>28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6"/>
      <c r="T7" s="16"/>
    </row>
    <row r="8" spans="1:20" s="11" customFormat="1" ht="18">
      <c r="A8" s="149" t="s">
        <v>110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6"/>
      <c r="T8" s="16"/>
    </row>
    <row r="9" spans="1:20" s="11" customFormat="1" ht="19.5" customHeight="1">
      <c r="A9" s="17"/>
      <c r="B9" s="155" t="s">
        <v>111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6"/>
      <c r="T9" s="16"/>
    </row>
    <row r="11" spans="1:20" s="15" customFormat="1" ht="25.5" customHeight="1">
      <c r="A11" s="150" t="s">
        <v>31</v>
      </c>
      <c r="B11" s="150" t="s">
        <v>32</v>
      </c>
      <c r="C11" s="150" t="s">
        <v>82</v>
      </c>
      <c r="D11" s="150" t="s">
        <v>162</v>
      </c>
      <c r="E11" s="147" t="s">
        <v>157</v>
      </c>
      <c r="F11" s="148"/>
      <c r="G11" s="148"/>
      <c r="H11" s="148"/>
      <c r="I11" s="148"/>
      <c r="J11" s="148"/>
      <c r="K11" s="153" t="s">
        <v>158</v>
      </c>
      <c r="L11" s="156"/>
      <c r="M11" s="156"/>
      <c r="N11" s="156"/>
      <c r="O11" s="156"/>
      <c r="P11" s="156"/>
      <c r="Q11" s="156"/>
      <c r="R11" s="156"/>
      <c r="S11" s="14"/>
      <c r="T11" s="14"/>
    </row>
    <row r="12" spans="1:18" ht="24.75" customHeight="1">
      <c r="A12" s="151"/>
      <c r="B12" s="151"/>
      <c r="C12" s="151"/>
      <c r="D12" s="151"/>
      <c r="E12" s="143" t="s">
        <v>160</v>
      </c>
      <c r="F12" s="143"/>
      <c r="G12" s="153" t="s">
        <v>159</v>
      </c>
      <c r="H12" s="154"/>
      <c r="I12" s="153" t="s">
        <v>161</v>
      </c>
      <c r="J12" s="154"/>
      <c r="K12" s="153" t="s">
        <v>35</v>
      </c>
      <c r="L12" s="154"/>
      <c r="M12" s="143" t="s">
        <v>160</v>
      </c>
      <c r="N12" s="143"/>
      <c r="O12" s="153" t="s">
        <v>159</v>
      </c>
      <c r="P12" s="154"/>
      <c r="Q12" s="153" t="s">
        <v>161</v>
      </c>
      <c r="R12" s="154"/>
    </row>
    <row r="13" spans="1:19" ht="15">
      <c r="A13" s="152"/>
      <c r="B13" s="152"/>
      <c r="C13" s="152"/>
      <c r="D13" s="152"/>
      <c r="E13" s="30" t="s">
        <v>33</v>
      </c>
      <c r="F13" s="24" t="s">
        <v>34</v>
      </c>
      <c r="G13" s="30" t="s">
        <v>33</v>
      </c>
      <c r="H13" s="24" t="s">
        <v>34</v>
      </c>
      <c r="I13" s="30" t="s">
        <v>33</v>
      </c>
      <c r="J13" s="24" t="s">
        <v>34</v>
      </c>
      <c r="K13" s="30" t="s">
        <v>33</v>
      </c>
      <c r="L13" s="24" t="s">
        <v>34</v>
      </c>
      <c r="M13" s="30" t="s">
        <v>33</v>
      </c>
      <c r="N13" s="24" t="s">
        <v>34</v>
      </c>
      <c r="O13" s="30" t="s">
        <v>33</v>
      </c>
      <c r="P13" s="24" t="s">
        <v>34</v>
      </c>
      <c r="Q13" s="30" t="s">
        <v>33</v>
      </c>
      <c r="R13" s="24" t="s">
        <v>34</v>
      </c>
      <c r="S13" s="14"/>
    </row>
    <row r="14" spans="1:18" ht="18" customHeight="1">
      <c r="A14" s="37">
        <v>1</v>
      </c>
      <c r="B14" s="31" t="s">
        <v>156</v>
      </c>
      <c r="C14" s="26">
        <f>E14+G14+I14+K14+M14+O14+Q14</f>
        <v>6</v>
      </c>
      <c r="D14" s="26">
        <f>F14+H14+J14+L14+N14+P14+R14</f>
        <v>138</v>
      </c>
      <c r="E14" s="26"/>
      <c r="F14" s="26"/>
      <c r="G14" s="26">
        <v>1</v>
      </c>
      <c r="H14" s="26">
        <v>16</v>
      </c>
      <c r="I14" s="26">
        <v>1</v>
      </c>
      <c r="J14" s="26">
        <v>18</v>
      </c>
      <c r="K14" s="26"/>
      <c r="L14" s="26"/>
      <c r="M14" s="26"/>
      <c r="N14" s="26"/>
      <c r="O14" s="26">
        <v>4</v>
      </c>
      <c r="P14" s="26">
        <v>104</v>
      </c>
      <c r="Q14" s="26"/>
      <c r="R14" s="26"/>
    </row>
    <row r="15" spans="1:18" ht="18" customHeight="1">
      <c r="A15" s="37">
        <v>2</v>
      </c>
      <c r="B15" s="31" t="s">
        <v>153</v>
      </c>
      <c r="C15" s="26">
        <f aca="true" t="shared" si="0" ref="C15:C21">E15+G15+I15+K15+M15+O15+Q15</f>
        <v>2</v>
      </c>
      <c r="D15" s="26">
        <f aca="true" t="shared" si="1" ref="D15:D21">F15+H15+J15+L15+N15+P15+R15</f>
        <v>43</v>
      </c>
      <c r="E15" s="26">
        <v>1</v>
      </c>
      <c r="F15" s="26">
        <v>18</v>
      </c>
      <c r="G15" s="26"/>
      <c r="H15" s="26"/>
      <c r="I15" s="26"/>
      <c r="J15" s="26"/>
      <c r="K15" s="26"/>
      <c r="L15" s="26"/>
      <c r="M15" s="26"/>
      <c r="N15" s="26"/>
      <c r="O15" s="26">
        <v>1</v>
      </c>
      <c r="P15" s="26">
        <v>25</v>
      </c>
      <c r="Q15" s="26"/>
      <c r="R15" s="26"/>
    </row>
    <row r="16" spans="1:18" ht="18" customHeight="1">
      <c r="A16" s="37">
        <v>3</v>
      </c>
      <c r="B16" s="31" t="s">
        <v>154</v>
      </c>
      <c r="C16" s="26">
        <f t="shared" si="0"/>
        <v>4</v>
      </c>
      <c r="D16" s="26">
        <f t="shared" si="1"/>
        <v>74</v>
      </c>
      <c r="E16" s="26"/>
      <c r="F16" s="26"/>
      <c r="G16" s="26"/>
      <c r="H16" s="26"/>
      <c r="I16" s="26"/>
      <c r="J16" s="26"/>
      <c r="K16" s="26"/>
      <c r="L16" s="26"/>
      <c r="M16" s="26">
        <v>2</v>
      </c>
      <c r="N16" s="26">
        <v>37</v>
      </c>
      <c r="O16" s="26">
        <v>2</v>
      </c>
      <c r="P16" s="26">
        <v>37</v>
      </c>
      <c r="Q16" s="26"/>
      <c r="R16" s="26"/>
    </row>
    <row r="17" spans="1:18" ht="18" customHeight="1">
      <c r="A17" s="37">
        <v>4</v>
      </c>
      <c r="B17" s="31" t="s">
        <v>155</v>
      </c>
      <c r="C17" s="26">
        <f t="shared" si="0"/>
        <v>12</v>
      </c>
      <c r="D17" s="26">
        <f t="shared" si="1"/>
        <v>209</v>
      </c>
      <c r="E17" s="26">
        <v>1</v>
      </c>
      <c r="F17" s="26">
        <v>18</v>
      </c>
      <c r="G17" s="26">
        <v>2</v>
      </c>
      <c r="H17" s="26">
        <v>33</v>
      </c>
      <c r="I17" s="26"/>
      <c r="J17" s="26"/>
      <c r="K17" s="26"/>
      <c r="L17" s="26"/>
      <c r="M17" s="26">
        <v>2</v>
      </c>
      <c r="N17" s="26">
        <v>46</v>
      </c>
      <c r="O17" s="26">
        <v>6</v>
      </c>
      <c r="P17" s="26">
        <v>97</v>
      </c>
      <c r="Q17" s="26">
        <v>1</v>
      </c>
      <c r="R17" s="26">
        <v>15</v>
      </c>
    </row>
    <row r="18" spans="1:18" s="6" customFormat="1" ht="18" customHeight="1">
      <c r="A18" s="37">
        <v>5</v>
      </c>
      <c r="B18" s="31" t="s">
        <v>151</v>
      </c>
      <c r="C18" s="26">
        <f t="shared" si="0"/>
        <v>3</v>
      </c>
      <c r="D18" s="26">
        <f t="shared" si="1"/>
        <v>53</v>
      </c>
      <c r="E18" s="26">
        <v>1</v>
      </c>
      <c r="F18" s="26">
        <v>12</v>
      </c>
      <c r="G18" s="26"/>
      <c r="H18" s="26"/>
      <c r="I18" s="26"/>
      <c r="J18" s="26"/>
      <c r="K18" s="26"/>
      <c r="L18" s="26"/>
      <c r="M18" s="26">
        <v>1</v>
      </c>
      <c r="N18" s="26">
        <v>20</v>
      </c>
      <c r="O18" s="26">
        <v>1</v>
      </c>
      <c r="P18" s="26">
        <v>21</v>
      </c>
      <c r="Q18" s="26"/>
      <c r="R18" s="26"/>
    </row>
    <row r="19" spans="1:18" s="6" customFormat="1" ht="20.25" customHeight="1">
      <c r="A19" s="37">
        <v>6</v>
      </c>
      <c r="B19" s="31" t="s">
        <v>126</v>
      </c>
      <c r="C19" s="26">
        <f t="shared" si="0"/>
        <v>4</v>
      </c>
      <c r="D19" s="26">
        <f t="shared" si="1"/>
        <v>63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>
        <v>4</v>
      </c>
      <c r="P19" s="26">
        <v>63</v>
      </c>
      <c r="Q19" s="26"/>
      <c r="R19" s="26"/>
    </row>
    <row r="20" spans="1:18" s="6" customFormat="1" ht="20.25" customHeight="1">
      <c r="A20" s="37">
        <v>7</v>
      </c>
      <c r="B20" s="31" t="s">
        <v>127</v>
      </c>
      <c r="C20" s="26">
        <f t="shared" si="0"/>
        <v>1</v>
      </c>
      <c r="D20" s="26">
        <f t="shared" si="1"/>
        <v>21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1</v>
      </c>
      <c r="P20" s="26">
        <v>21</v>
      </c>
      <c r="Q20" s="26"/>
      <c r="R20" s="26"/>
    </row>
    <row r="21" spans="1:18" s="6" customFormat="1" ht="23.25" customHeight="1">
      <c r="A21" s="37">
        <v>8</v>
      </c>
      <c r="B21" s="31" t="s">
        <v>128</v>
      </c>
      <c r="C21" s="26">
        <f t="shared" si="0"/>
        <v>1</v>
      </c>
      <c r="D21" s="26">
        <f t="shared" si="1"/>
        <v>9</v>
      </c>
      <c r="E21" s="26"/>
      <c r="F21" s="26"/>
      <c r="G21" s="26"/>
      <c r="H21" s="26"/>
      <c r="I21" s="26"/>
      <c r="J21" s="26"/>
      <c r="K21" s="26"/>
      <c r="L21" s="26"/>
      <c r="M21" s="26">
        <v>1</v>
      </c>
      <c r="N21" s="26">
        <v>9</v>
      </c>
      <c r="O21" s="26"/>
      <c r="P21" s="26"/>
      <c r="Q21" s="26"/>
      <c r="R21" s="26"/>
    </row>
    <row r="22" spans="1:18" s="6" customFormat="1" ht="17.25" customHeight="1">
      <c r="A22" s="38"/>
      <c r="B22" s="77" t="s">
        <v>61</v>
      </c>
      <c r="C22" s="67">
        <f aca="true" t="shared" si="2" ref="C22:R22">SUM(C14:C21)</f>
        <v>33</v>
      </c>
      <c r="D22" s="67">
        <f t="shared" si="2"/>
        <v>610</v>
      </c>
      <c r="E22" s="67">
        <f t="shared" si="2"/>
        <v>3</v>
      </c>
      <c r="F22" s="67">
        <f t="shared" si="2"/>
        <v>48</v>
      </c>
      <c r="G22" s="67">
        <f t="shared" si="2"/>
        <v>3</v>
      </c>
      <c r="H22" s="67">
        <f t="shared" si="2"/>
        <v>49</v>
      </c>
      <c r="I22" s="67">
        <f t="shared" si="2"/>
        <v>1</v>
      </c>
      <c r="J22" s="67">
        <f t="shared" si="2"/>
        <v>18</v>
      </c>
      <c r="K22" s="67">
        <f t="shared" si="2"/>
        <v>0</v>
      </c>
      <c r="L22" s="67">
        <f t="shared" si="2"/>
        <v>0</v>
      </c>
      <c r="M22" s="67">
        <f t="shared" si="2"/>
        <v>6</v>
      </c>
      <c r="N22" s="67">
        <f t="shared" si="2"/>
        <v>112</v>
      </c>
      <c r="O22" s="67">
        <f t="shared" si="2"/>
        <v>19</v>
      </c>
      <c r="P22" s="67">
        <f t="shared" si="2"/>
        <v>368</v>
      </c>
      <c r="Q22" s="67">
        <f t="shared" si="2"/>
        <v>1</v>
      </c>
      <c r="R22" s="67">
        <f t="shared" si="2"/>
        <v>15</v>
      </c>
    </row>
    <row r="23" spans="1:18" s="6" customFormat="1" ht="18" customHeight="1">
      <c r="A23" s="37">
        <v>9</v>
      </c>
      <c r="B23" s="31" t="s">
        <v>150</v>
      </c>
      <c r="C23" s="26">
        <f>E23+G23+I23+K23+M23+O23+Q23</f>
        <v>1</v>
      </c>
      <c r="D23" s="26">
        <f>F23+H23+J23+L23+N23+P23+R23</f>
        <v>13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>
        <v>1</v>
      </c>
      <c r="R23" s="26">
        <v>13</v>
      </c>
    </row>
    <row r="24" spans="1:18" s="6" customFormat="1" ht="18" customHeight="1">
      <c r="A24" s="37">
        <v>10</v>
      </c>
      <c r="B24" s="31" t="s">
        <v>149</v>
      </c>
      <c r="C24" s="26">
        <f aca="true" t="shared" si="3" ref="C24:C31">E24+G24+I24+K24+M24+O24+Q24</f>
        <v>2</v>
      </c>
      <c r="D24" s="26">
        <f aca="true" t="shared" si="4" ref="D24:D31">F24+H24+J24+L24+N24+P24+R24</f>
        <v>26</v>
      </c>
      <c r="E24" s="26"/>
      <c r="F24" s="26"/>
      <c r="G24" s="26"/>
      <c r="H24" s="26"/>
      <c r="I24" s="26">
        <v>1</v>
      </c>
      <c r="J24" s="26">
        <v>3</v>
      </c>
      <c r="K24" s="26"/>
      <c r="L24" s="26"/>
      <c r="M24" s="26"/>
      <c r="N24" s="26"/>
      <c r="O24" s="26"/>
      <c r="P24" s="26"/>
      <c r="Q24" s="26">
        <v>1</v>
      </c>
      <c r="R24" s="26">
        <v>23</v>
      </c>
    </row>
    <row r="25" spans="1:18" s="6" customFormat="1" ht="15">
      <c r="A25" s="37">
        <v>11</v>
      </c>
      <c r="B25" s="31" t="s">
        <v>148</v>
      </c>
      <c r="C25" s="26">
        <f t="shared" si="3"/>
        <v>1</v>
      </c>
      <c r="D25" s="26">
        <f t="shared" si="4"/>
        <v>15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>
        <v>1</v>
      </c>
      <c r="R25" s="26">
        <v>15</v>
      </c>
    </row>
    <row r="26" spans="1:18" s="6" customFormat="1" ht="15">
      <c r="A26" s="37">
        <v>12</v>
      </c>
      <c r="B26" s="31" t="s">
        <v>152</v>
      </c>
      <c r="C26" s="26">
        <f t="shared" si="3"/>
        <v>2</v>
      </c>
      <c r="D26" s="26">
        <f t="shared" si="4"/>
        <v>28</v>
      </c>
      <c r="E26" s="26"/>
      <c r="F26" s="26"/>
      <c r="G26" s="26">
        <v>1</v>
      </c>
      <c r="H26" s="26">
        <v>13</v>
      </c>
      <c r="I26" s="26"/>
      <c r="J26" s="26"/>
      <c r="K26" s="26"/>
      <c r="L26" s="26"/>
      <c r="M26" s="26"/>
      <c r="N26" s="26"/>
      <c r="O26" s="26">
        <v>1</v>
      </c>
      <c r="P26" s="26">
        <v>15</v>
      </c>
      <c r="Q26" s="26"/>
      <c r="R26" s="26"/>
    </row>
    <row r="27" spans="1:18" s="6" customFormat="1" ht="15">
      <c r="A27" s="37">
        <v>13</v>
      </c>
      <c r="B27" s="31" t="s">
        <v>129</v>
      </c>
      <c r="C27" s="26">
        <f t="shared" si="3"/>
        <v>1</v>
      </c>
      <c r="D27" s="26">
        <f t="shared" si="4"/>
        <v>10</v>
      </c>
      <c r="E27" s="26"/>
      <c r="F27" s="26"/>
      <c r="G27" s="26"/>
      <c r="H27" s="26"/>
      <c r="I27" s="26"/>
      <c r="J27" s="26"/>
      <c r="K27" s="26">
        <v>1</v>
      </c>
      <c r="L27" s="26">
        <v>10</v>
      </c>
      <c r="M27" s="26"/>
      <c r="N27" s="26"/>
      <c r="O27" s="26"/>
      <c r="P27" s="26"/>
      <c r="Q27" s="26"/>
      <c r="R27" s="26"/>
    </row>
    <row r="28" spans="1:18" s="6" customFormat="1" ht="20.25" customHeight="1">
      <c r="A28" s="37">
        <v>14</v>
      </c>
      <c r="B28" s="31" t="s">
        <v>130</v>
      </c>
      <c r="C28" s="26">
        <f t="shared" si="3"/>
        <v>1</v>
      </c>
      <c r="D28" s="26">
        <f t="shared" si="4"/>
        <v>5</v>
      </c>
      <c r="E28" s="26"/>
      <c r="F28" s="26"/>
      <c r="G28" s="26"/>
      <c r="H28" s="26"/>
      <c r="I28" s="26"/>
      <c r="J28" s="26"/>
      <c r="K28" s="26">
        <v>1</v>
      </c>
      <c r="L28" s="26">
        <v>5</v>
      </c>
      <c r="M28" s="26"/>
      <c r="N28" s="26"/>
      <c r="O28" s="26"/>
      <c r="P28" s="26"/>
      <c r="Q28" s="26"/>
      <c r="R28" s="26"/>
    </row>
    <row r="29" spans="1:18" s="6" customFormat="1" ht="15">
      <c r="A29" s="37">
        <v>15</v>
      </c>
      <c r="B29" s="31" t="s">
        <v>131</v>
      </c>
      <c r="C29" s="26">
        <f t="shared" si="3"/>
        <v>1</v>
      </c>
      <c r="D29" s="26">
        <f t="shared" si="4"/>
        <v>12</v>
      </c>
      <c r="E29" s="26"/>
      <c r="F29" s="26"/>
      <c r="G29" s="26"/>
      <c r="H29" s="26"/>
      <c r="I29" s="26"/>
      <c r="J29" s="26"/>
      <c r="K29" s="26"/>
      <c r="L29" s="26"/>
      <c r="M29" s="26">
        <v>1</v>
      </c>
      <c r="N29" s="26">
        <v>12</v>
      </c>
      <c r="O29" s="26"/>
      <c r="P29" s="26"/>
      <c r="Q29" s="26"/>
      <c r="R29" s="26"/>
    </row>
    <row r="30" spans="1:18" s="6" customFormat="1" ht="15">
      <c r="A30" s="37">
        <v>16</v>
      </c>
      <c r="B30" s="31" t="s">
        <v>132</v>
      </c>
      <c r="C30" s="26">
        <f t="shared" si="3"/>
        <v>1</v>
      </c>
      <c r="D30" s="26">
        <f t="shared" si="4"/>
        <v>7</v>
      </c>
      <c r="E30" s="26"/>
      <c r="F30" s="26"/>
      <c r="G30" s="26"/>
      <c r="H30" s="26"/>
      <c r="I30" s="26"/>
      <c r="J30" s="26"/>
      <c r="K30" s="26">
        <v>1</v>
      </c>
      <c r="L30" s="26">
        <v>7</v>
      </c>
      <c r="M30" s="26"/>
      <c r="N30" s="26"/>
      <c r="O30" s="26"/>
      <c r="P30" s="26"/>
      <c r="Q30" s="26"/>
      <c r="R30" s="26"/>
    </row>
    <row r="31" spans="1:18" s="6" customFormat="1" ht="15">
      <c r="A31" s="37">
        <v>17</v>
      </c>
      <c r="B31" s="31" t="s">
        <v>133</v>
      </c>
      <c r="C31" s="26">
        <f t="shared" si="3"/>
        <v>1</v>
      </c>
      <c r="D31" s="26">
        <f t="shared" si="4"/>
        <v>15</v>
      </c>
      <c r="E31" s="26"/>
      <c r="F31" s="26"/>
      <c r="G31" s="26"/>
      <c r="H31" s="26"/>
      <c r="I31" s="26"/>
      <c r="J31" s="26"/>
      <c r="K31" s="26"/>
      <c r="L31" s="26"/>
      <c r="M31" s="26">
        <v>1</v>
      </c>
      <c r="N31" s="26">
        <v>15</v>
      </c>
      <c r="O31" s="26"/>
      <c r="P31" s="26"/>
      <c r="Q31" s="26"/>
      <c r="R31" s="26"/>
    </row>
    <row r="32" spans="1:18" s="6" customFormat="1" ht="19.5" customHeight="1">
      <c r="A32" s="38"/>
      <c r="B32" s="39" t="s">
        <v>62</v>
      </c>
      <c r="C32" s="67">
        <f aca="true" t="shared" si="5" ref="C32:R32">SUM(C23:C31)</f>
        <v>11</v>
      </c>
      <c r="D32" s="67">
        <f t="shared" si="5"/>
        <v>131</v>
      </c>
      <c r="E32" s="67">
        <f t="shared" si="5"/>
        <v>0</v>
      </c>
      <c r="F32" s="67">
        <f t="shared" si="5"/>
        <v>0</v>
      </c>
      <c r="G32" s="67">
        <f t="shared" si="5"/>
        <v>1</v>
      </c>
      <c r="H32" s="67">
        <f t="shared" si="5"/>
        <v>13</v>
      </c>
      <c r="I32" s="67">
        <f t="shared" si="5"/>
        <v>1</v>
      </c>
      <c r="J32" s="67">
        <f t="shared" si="5"/>
        <v>3</v>
      </c>
      <c r="K32" s="67">
        <f t="shared" si="5"/>
        <v>3</v>
      </c>
      <c r="L32" s="67">
        <f t="shared" si="5"/>
        <v>22</v>
      </c>
      <c r="M32" s="67">
        <f t="shared" si="5"/>
        <v>2</v>
      </c>
      <c r="N32" s="67">
        <f t="shared" si="5"/>
        <v>27</v>
      </c>
      <c r="O32" s="67">
        <f t="shared" si="5"/>
        <v>1</v>
      </c>
      <c r="P32" s="67">
        <f t="shared" si="5"/>
        <v>15</v>
      </c>
      <c r="Q32" s="67">
        <f t="shared" si="5"/>
        <v>3</v>
      </c>
      <c r="R32" s="67">
        <f t="shared" si="5"/>
        <v>51</v>
      </c>
    </row>
    <row r="33" spans="1:18" s="20" customFormat="1" ht="19.5" customHeight="1">
      <c r="A33" s="40"/>
      <c r="B33" s="40" t="s">
        <v>63</v>
      </c>
      <c r="C33" s="68">
        <f aca="true" t="shared" si="6" ref="C33:R33">C32+C22</f>
        <v>44</v>
      </c>
      <c r="D33" s="68">
        <f t="shared" si="6"/>
        <v>741</v>
      </c>
      <c r="E33" s="68">
        <f t="shared" si="6"/>
        <v>3</v>
      </c>
      <c r="F33" s="68">
        <f t="shared" si="6"/>
        <v>48</v>
      </c>
      <c r="G33" s="68">
        <f t="shared" si="6"/>
        <v>4</v>
      </c>
      <c r="H33" s="68">
        <f t="shared" si="6"/>
        <v>62</v>
      </c>
      <c r="I33" s="68">
        <f t="shared" si="6"/>
        <v>2</v>
      </c>
      <c r="J33" s="68">
        <f t="shared" si="6"/>
        <v>21</v>
      </c>
      <c r="K33" s="68">
        <f t="shared" si="6"/>
        <v>3</v>
      </c>
      <c r="L33" s="68">
        <f t="shared" si="6"/>
        <v>22</v>
      </c>
      <c r="M33" s="68">
        <f t="shared" si="6"/>
        <v>8</v>
      </c>
      <c r="N33" s="68">
        <f t="shared" si="6"/>
        <v>139</v>
      </c>
      <c r="O33" s="68">
        <f t="shared" si="6"/>
        <v>20</v>
      </c>
      <c r="P33" s="68">
        <f t="shared" si="6"/>
        <v>383</v>
      </c>
      <c r="Q33" s="68">
        <f t="shared" si="6"/>
        <v>4</v>
      </c>
      <c r="R33" s="68">
        <f t="shared" si="6"/>
        <v>66</v>
      </c>
    </row>
    <row r="34" spans="1:18" s="21" customFormat="1" ht="18.75" customHeight="1">
      <c r="A34" s="41"/>
      <c r="B34" s="42" t="s">
        <v>65</v>
      </c>
      <c r="C34" s="69">
        <f>C14+C15+C16+C17+C18+C23+C24+C25+C26</f>
        <v>33</v>
      </c>
      <c r="D34" s="69">
        <f aca="true" t="shared" si="7" ref="D34:R34">D14+D15+D16+D17+D18+D23+D24+D25+D26</f>
        <v>599</v>
      </c>
      <c r="E34" s="69">
        <f t="shared" si="7"/>
        <v>3</v>
      </c>
      <c r="F34" s="69">
        <f t="shared" si="7"/>
        <v>48</v>
      </c>
      <c r="G34" s="69">
        <f t="shared" si="7"/>
        <v>4</v>
      </c>
      <c r="H34" s="69">
        <f t="shared" si="7"/>
        <v>62</v>
      </c>
      <c r="I34" s="69">
        <f t="shared" si="7"/>
        <v>2</v>
      </c>
      <c r="J34" s="69">
        <f t="shared" si="7"/>
        <v>21</v>
      </c>
      <c r="K34" s="69">
        <f t="shared" si="7"/>
        <v>0</v>
      </c>
      <c r="L34" s="69">
        <f t="shared" si="7"/>
        <v>0</v>
      </c>
      <c r="M34" s="69">
        <f t="shared" si="7"/>
        <v>5</v>
      </c>
      <c r="N34" s="69">
        <f t="shared" si="7"/>
        <v>103</v>
      </c>
      <c r="O34" s="69">
        <f t="shared" si="7"/>
        <v>15</v>
      </c>
      <c r="P34" s="69">
        <f t="shared" si="7"/>
        <v>299</v>
      </c>
      <c r="Q34" s="69">
        <f t="shared" si="7"/>
        <v>4</v>
      </c>
      <c r="R34" s="69">
        <f t="shared" si="7"/>
        <v>66</v>
      </c>
    </row>
    <row r="35" spans="1:18" s="21" customFormat="1" ht="16.5" customHeight="1">
      <c r="A35" s="41"/>
      <c r="B35" s="42" t="s">
        <v>64</v>
      </c>
      <c r="C35" s="69">
        <f>C19+C20+C21+C27+C28+C29+C30+C31</f>
        <v>11</v>
      </c>
      <c r="D35" s="69">
        <f aca="true" t="shared" si="8" ref="D35:R35">D19+D20+D21+D27+D28+D29+D30+D31</f>
        <v>142</v>
      </c>
      <c r="E35" s="69">
        <f t="shared" si="8"/>
        <v>0</v>
      </c>
      <c r="F35" s="69">
        <f t="shared" si="8"/>
        <v>0</v>
      </c>
      <c r="G35" s="69">
        <f t="shared" si="8"/>
        <v>0</v>
      </c>
      <c r="H35" s="69">
        <f t="shared" si="8"/>
        <v>0</v>
      </c>
      <c r="I35" s="69">
        <f t="shared" si="8"/>
        <v>0</v>
      </c>
      <c r="J35" s="69">
        <f t="shared" si="8"/>
        <v>0</v>
      </c>
      <c r="K35" s="69">
        <f t="shared" si="8"/>
        <v>3</v>
      </c>
      <c r="L35" s="69">
        <f t="shared" si="8"/>
        <v>22</v>
      </c>
      <c r="M35" s="69">
        <f t="shared" si="8"/>
        <v>3</v>
      </c>
      <c r="N35" s="69">
        <f t="shared" si="8"/>
        <v>36</v>
      </c>
      <c r="O35" s="69">
        <f t="shared" si="8"/>
        <v>5</v>
      </c>
      <c r="P35" s="69">
        <f t="shared" si="8"/>
        <v>84</v>
      </c>
      <c r="Q35" s="69">
        <f t="shared" si="8"/>
        <v>0</v>
      </c>
      <c r="R35" s="69">
        <f t="shared" si="8"/>
        <v>0</v>
      </c>
    </row>
    <row r="37" ht="13.5" customHeight="1"/>
    <row r="38" spans="1:2" s="13" customFormat="1" ht="17.25">
      <c r="A38" s="35"/>
      <c r="B38" s="35"/>
    </row>
    <row r="39" spans="1:15" s="12" customFormat="1" ht="17.25">
      <c r="A39" s="36" t="s">
        <v>168</v>
      </c>
      <c r="B39" s="36"/>
      <c r="K39" s="36"/>
      <c r="L39" s="36"/>
      <c r="M39" s="36"/>
      <c r="N39" s="36"/>
      <c r="O39" s="36"/>
    </row>
    <row r="40" s="12" customFormat="1" ht="15"/>
  </sheetData>
  <sheetProtection/>
  <mergeCells count="17">
    <mergeCell ref="P1:R1"/>
    <mergeCell ref="A7:R7"/>
    <mergeCell ref="D11:D13"/>
    <mergeCell ref="I12:J12"/>
    <mergeCell ref="A11:A13"/>
    <mergeCell ref="K12:L12"/>
    <mergeCell ref="G12:H12"/>
    <mergeCell ref="B9:R9"/>
    <mergeCell ref="Q12:R12"/>
    <mergeCell ref="K11:R11"/>
    <mergeCell ref="E11:J11"/>
    <mergeCell ref="A8:R8"/>
    <mergeCell ref="M12:N12"/>
    <mergeCell ref="C11:C13"/>
    <mergeCell ref="O12:P12"/>
    <mergeCell ref="E12:F12"/>
    <mergeCell ref="B11:B13"/>
  </mergeCells>
  <printOptions/>
  <pageMargins left="0.3937007874015748" right="0.15748031496062992" top="0.3937007874015748" bottom="0.275590551181102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13">
      <selection activeCell="C4" sqref="C4"/>
    </sheetView>
  </sheetViews>
  <sheetFormatPr defaultColWidth="9.125" defaultRowHeight="12.75"/>
  <cols>
    <col min="1" max="1" width="5.375" style="1" customWidth="1"/>
    <col min="2" max="2" width="82.375" style="1" customWidth="1"/>
    <col min="3" max="3" width="21.375" style="5" customWidth="1"/>
    <col min="4" max="4" width="23.00390625" style="5" customWidth="1"/>
    <col min="5" max="16384" width="9.125" style="1" customWidth="1"/>
  </cols>
  <sheetData>
    <row r="1" spans="3:4" ht="18">
      <c r="C1" s="11"/>
      <c r="D1" s="70" t="s">
        <v>36</v>
      </c>
    </row>
    <row r="2" spans="3:4" ht="18">
      <c r="C2" s="11" t="s">
        <v>163</v>
      </c>
      <c r="D2" s="11"/>
    </row>
    <row r="3" spans="3:4" ht="21" customHeight="1">
      <c r="C3" s="157" t="s">
        <v>169</v>
      </c>
      <c r="D3" s="157"/>
    </row>
    <row r="4" spans="3:4" ht="25.5" customHeight="1">
      <c r="C4" s="11"/>
      <c r="D4" s="11"/>
    </row>
    <row r="6" spans="1:4" ht="17.25">
      <c r="A6" s="158" t="s">
        <v>28</v>
      </c>
      <c r="B6" s="158"/>
      <c r="C6" s="158"/>
      <c r="D6" s="158"/>
    </row>
    <row r="7" spans="1:4" ht="16.5" customHeight="1">
      <c r="A7" s="159" t="s">
        <v>112</v>
      </c>
      <c r="B7" s="159"/>
      <c r="C7" s="159"/>
      <c r="D7" s="159"/>
    </row>
    <row r="8" ht="9.75" customHeight="1">
      <c r="B8" s="2"/>
    </row>
    <row r="9" spans="1:4" s="27" customFormat="1" ht="12.75" customHeight="1">
      <c r="A9" s="160" t="s">
        <v>24</v>
      </c>
      <c r="B9" s="160" t="s">
        <v>0</v>
      </c>
      <c r="C9" s="161" t="s">
        <v>82</v>
      </c>
      <c r="D9" s="161" t="s">
        <v>38</v>
      </c>
    </row>
    <row r="10" spans="1:4" s="27" customFormat="1" ht="20.25" customHeight="1">
      <c r="A10" s="160"/>
      <c r="B10" s="160"/>
      <c r="C10" s="161"/>
      <c r="D10" s="161"/>
    </row>
    <row r="11" spans="1:4" s="98" customFormat="1" ht="27" customHeight="1">
      <c r="A11" s="72">
        <v>1</v>
      </c>
      <c r="B11" s="97" t="s">
        <v>66</v>
      </c>
      <c r="C11" s="45">
        <v>2</v>
      </c>
      <c r="D11" s="72">
        <v>30</v>
      </c>
    </row>
    <row r="12" spans="1:4" s="98" customFormat="1" ht="27" customHeight="1">
      <c r="A12" s="72">
        <v>2</v>
      </c>
      <c r="B12" s="97" t="s">
        <v>134</v>
      </c>
      <c r="C12" s="45">
        <v>2</v>
      </c>
      <c r="D12" s="72">
        <v>60</v>
      </c>
    </row>
    <row r="13" spans="1:4" s="98" customFormat="1" ht="27" customHeight="1">
      <c r="A13" s="72">
        <v>3</v>
      </c>
      <c r="B13" s="97" t="s">
        <v>67</v>
      </c>
      <c r="C13" s="45">
        <f>1+1</f>
        <v>2</v>
      </c>
      <c r="D13" s="72">
        <v>30</v>
      </c>
    </row>
    <row r="14" spans="1:4" s="98" customFormat="1" ht="18" customHeight="1">
      <c r="A14" s="99"/>
      <c r="B14" s="100" t="s">
        <v>68</v>
      </c>
      <c r="C14" s="101">
        <v>1</v>
      </c>
      <c r="D14" s="102">
        <v>15</v>
      </c>
    </row>
    <row r="15" spans="1:4" s="98" customFormat="1" ht="27" customHeight="1">
      <c r="A15" s="72">
        <v>4</v>
      </c>
      <c r="B15" s="97" t="s">
        <v>94</v>
      </c>
      <c r="C15" s="45">
        <v>1</v>
      </c>
      <c r="D15" s="72">
        <v>30</v>
      </c>
    </row>
    <row r="16" spans="1:4" s="98" customFormat="1" ht="27" customHeight="1">
      <c r="A16" s="72">
        <v>5</v>
      </c>
      <c r="B16" s="97" t="s">
        <v>135</v>
      </c>
      <c r="C16" s="45">
        <v>1</v>
      </c>
      <c r="D16" s="72">
        <v>21</v>
      </c>
    </row>
    <row r="17" spans="1:4" s="98" customFormat="1" ht="27" customHeight="1">
      <c r="A17" s="72">
        <v>6</v>
      </c>
      <c r="B17" s="97" t="s">
        <v>98</v>
      </c>
      <c r="C17" s="45">
        <v>1</v>
      </c>
      <c r="D17" s="72">
        <v>20</v>
      </c>
    </row>
    <row r="18" spans="1:4" s="98" customFormat="1" ht="27" customHeight="1">
      <c r="A18" s="72">
        <v>7</v>
      </c>
      <c r="B18" s="97" t="s">
        <v>100</v>
      </c>
      <c r="C18" s="45">
        <v>1</v>
      </c>
      <c r="D18" s="72">
        <v>15</v>
      </c>
    </row>
    <row r="19" spans="1:4" s="98" customFormat="1" ht="27" customHeight="1">
      <c r="A19" s="72">
        <v>8</v>
      </c>
      <c r="B19" s="97" t="s">
        <v>102</v>
      </c>
      <c r="C19" s="45">
        <v>1</v>
      </c>
      <c r="D19" s="72">
        <v>20</v>
      </c>
    </row>
    <row r="20" spans="1:4" s="98" customFormat="1" ht="27" customHeight="1">
      <c r="A20" s="72">
        <v>9</v>
      </c>
      <c r="B20" s="97" t="s">
        <v>105</v>
      </c>
      <c r="C20" s="45">
        <v>1</v>
      </c>
      <c r="D20" s="72">
        <v>30</v>
      </c>
    </row>
    <row r="21" spans="1:4" s="98" customFormat="1" ht="27" customHeight="1">
      <c r="A21" s="72">
        <v>10</v>
      </c>
      <c r="B21" s="97" t="s">
        <v>106</v>
      </c>
      <c r="C21" s="45">
        <v>1</v>
      </c>
      <c r="D21" s="72">
        <v>13</v>
      </c>
    </row>
    <row r="22" spans="1:4" s="98" customFormat="1" ht="27" customHeight="1">
      <c r="A22" s="72">
        <v>11</v>
      </c>
      <c r="B22" s="97" t="s">
        <v>107</v>
      </c>
      <c r="C22" s="45">
        <v>1</v>
      </c>
      <c r="D22" s="72">
        <v>17</v>
      </c>
    </row>
    <row r="23" spans="1:4" s="89" customFormat="1" ht="17.25">
      <c r="A23" s="87"/>
      <c r="B23" s="88" t="s">
        <v>25</v>
      </c>
      <c r="C23" s="46">
        <f>C11+C12+C13+C15+C16+C17+C18+C19+C20+C21+C22</f>
        <v>14</v>
      </c>
      <c r="D23" s="46">
        <f>D11+D12+D13+D15+D16+D17+D18+D19+D20+D21+D22</f>
        <v>286</v>
      </c>
    </row>
    <row r="24" ht="12.75">
      <c r="D24" s="76"/>
    </row>
    <row r="26" spans="1:15" s="33" customFormat="1" ht="18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33" customFormat="1" ht="18">
      <c r="A27" s="36" t="s">
        <v>170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5">
      <c r="A30" s="12"/>
      <c r="B30" s="12"/>
      <c r="C30" s="12"/>
      <c r="E30" s="5"/>
      <c r="F30" s="5"/>
      <c r="G30" s="5"/>
      <c r="H30" s="5"/>
      <c r="I30" s="5"/>
      <c r="J30" s="12"/>
      <c r="K30" s="5"/>
      <c r="L30" s="5"/>
      <c r="M30" s="5"/>
      <c r="N30" s="5"/>
      <c r="O30" s="5"/>
    </row>
  </sheetData>
  <sheetProtection/>
  <mergeCells count="7">
    <mergeCell ref="C3:D3"/>
    <mergeCell ref="A6:D6"/>
    <mergeCell ref="A7:D7"/>
    <mergeCell ref="A9:A10"/>
    <mergeCell ref="B9:B10"/>
    <mergeCell ref="C9:C10"/>
    <mergeCell ref="D9:D10"/>
  </mergeCells>
  <printOptions/>
  <pageMargins left="0.7874015748031497" right="0.3937007874015748" top="0.3937007874015748" bottom="0.3937007874015748" header="0.2362204724409449" footer="0.275590551181102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selection activeCell="A20" sqref="A20"/>
    </sheetView>
  </sheetViews>
  <sheetFormatPr defaultColWidth="9.125" defaultRowHeight="12.75"/>
  <cols>
    <col min="1" max="1" width="3.875" style="1" customWidth="1"/>
    <col min="2" max="2" width="91.375" style="1" customWidth="1"/>
    <col min="3" max="3" width="20.50390625" style="1" customWidth="1"/>
    <col min="4" max="4" width="23.625" style="1" customWidth="1"/>
    <col min="5" max="16384" width="9.125" style="1" customWidth="1"/>
  </cols>
  <sheetData>
    <row r="1" spans="3:4" ht="18">
      <c r="C1" s="11"/>
      <c r="D1" s="70" t="s">
        <v>37</v>
      </c>
    </row>
    <row r="2" spans="3:4" ht="18">
      <c r="C2" s="11" t="s">
        <v>163</v>
      </c>
      <c r="D2" s="11"/>
    </row>
    <row r="3" spans="3:4" ht="21" customHeight="1">
      <c r="C3" s="157" t="s">
        <v>169</v>
      </c>
      <c r="D3" s="157"/>
    </row>
    <row r="4" spans="3:4" ht="21" customHeight="1">
      <c r="C4" s="33"/>
      <c r="D4" s="33"/>
    </row>
    <row r="5" spans="3:4" ht="27.75" customHeight="1">
      <c r="C5" s="33"/>
      <c r="D5" s="33"/>
    </row>
    <row r="6" spans="1:4" ht="17.25">
      <c r="A6" s="158" t="s">
        <v>28</v>
      </c>
      <c r="B6" s="158"/>
      <c r="C6" s="158"/>
      <c r="D6" s="158"/>
    </row>
    <row r="7" spans="1:4" ht="40.5" customHeight="1">
      <c r="A7" s="159" t="s">
        <v>113</v>
      </c>
      <c r="B7" s="159"/>
      <c r="C7" s="159"/>
      <c r="D7" s="159"/>
    </row>
    <row r="8" ht="13.5" customHeight="1">
      <c r="B8" s="2"/>
    </row>
    <row r="9" spans="1:4" s="27" customFormat="1" ht="12.75" customHeight="1">
      <c r="A9" s="160" t="s">
        <v>24</v>
      </c>
      <c r="B9" s="160" t="s">
        <v>0</v>
      </c>
      <c r="C9" s="160" t="s">
        <v>40</v>
      </c>
      <c r="D9" s="160" t="s">
        <v>38</v>
      </c>
    </row>
    <row r="10" spans="1:4" s="27" customFormat="1" ht="18" customHeight="1">
      <c r="A10" s="160"/>
      <c r="B10" s="160"/>
      <c r="C10" s="160"/>
      <c r="D10" s="160"/>
    </row>
    <row r="11" spans="1:4" s="105" customFormat="1" ht="21.75" customHeight="1">
      <c r="A11" s="162">
        <v>1</v>
      </c>
      <c r="B11" s="162" t="s">
        <v>119</v>
      </c>
      <c r="C11" s="103">
        <v>10</v>
      </c>
      <c r="D11" s="104">
        <v>9</v>
      </c>
    </row>
    <row r="12" spans="1:4" s="105" customFormat="1" ht="21.75" customHeight="1">
      <c r="A12" s="163"/>
      <c r="B12" s="163"/>
      <c r="C12" s="103">
        <v>11</v>
      </c>
      <c r="D12" s="104">
        <v>9</v>
      </c>
    </row>
    <row r="13" spans="1:4" s="105" customFormat="1" ht="21.75" customHeight="1">
      <c r="A13" s="164"/>
      <c r="B13" s="164"/>
      <c r="C13" s="103">
        <v>12</v>
      </c>
      <c r="D13" s="104">
        <v>9</v>
      </c>
    </row>
    <row r="14" spans="1:4" s="12" customFormat="1" ht="25.5" customHeight="1">
      <c r="A14" s="106"/>
      <c r="B14" s="81" t="s">
        <v>25</v>
      </c>
      <c r="C14" s="107"/>
      <c r="D14" s="107">
        <f>SUM(D11:D13)</f>
        <v>27</v>
      </c>
    </row>
    <row r="15" ht="12.75">
      <c r="D15" s="3"/>
    </row>
    <row r="18" spans="1:15" s="33" customFormat="1" ht="1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s="33" customFormat="1" ht="18">
      <c r="A19" s="36" t="s">
        <v>171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</sheetData>
  <sheetProtection/>
  <mergeCells count="9">
    <mergeCell ref="C3:D3"/>
    <mergeCell ref="A11:A13"/>
    <mergeCell ref="B11:B13"/>
    <mergeCell ref="A6:D6"/>
    <mergeCell ref="A7:D7"/>
    <mergeCell ref="A9:A10"/>
    <mergeCell ref="B9:B10"/>
    <mergeCell ref="C9:C10"/>
    <mergeCell ref="D9:D10"/>
  </mergeCells>
  <printOptions/>
  <pageMargins left="0.7874015748031497" right="0.3937007874015748" top="0.3937007874015748" bottom="0.3937007874015748" header="0.2362204724409449" footer="0.27559055118110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view="pageBreakPreview" zoomScale="91" zoomScaleSheetLayoutView="91" zoomScalePageLayoutView="0" workbookViewId="0" topLeftCell="A1">
      <pane xSplit="2" ySplit="11" topLeftCell="C6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62" sqref="A62"/>
    </sheetView>
  </sheetViews>
  <sheetFormatPr defaultColWidth="9.125" defaultRowHeight="12.75"/>
  <cols>
    <col min="1" max="1" width="5.625" style="28" customWidth="1"/>
    <col min="2" max="2" width="85.375" style="5" customWidth="1"/>
    <col min="3" max="3" width="7.625" style="5" customWidth="1"/>
    <col min="4" max="4" width="15.00390625" style="5" customWidth="1"/>
    <col min="5" max="5" width="7.625" style="5" customWidth="1"/>
    <col min="6" max="6" width="14.875" style="5" customWidth="1"/>
    <col min="7" max="7" width="7.625" style="5" customWidth="1"/>
    <col min="8" max="8" width="12.625" style="5" customWidth="1"/>
    <col min="9" max="9" width="9.625" style="5" customWidth="1"/>
    <col min="10" max="10" width="14.625" style="5" customWidth="1"/>
    <col min="11" max="11" width="7.625" style="5" customWidth="1"/>
    <col min="12" max="12" width="12.50390625" style="5" customWidth="1"/>
    <col min="13" max="16384" width="9.125" style="5" customWidth="1"/>
  </cols>
  <sheetData>
    <row r="1" spans="9:15" ht="18.75" customHeight="1">
      <c r="I1" s="11"/>
      <c r="J1" s="11"/>
      <c r="K1" s="187" t="s">
        <v>41</v>
      </c>
      <c r="L1" s="187"/>
      <c r="M1" s="187"/>
      <c r="N1" s="187"/>
      <c r="O1" s="187"/>
    </row>
    <row r="2" spans="9:15" ht="18.75" customHeight="1">
      <c r="I2" s="11" t="s">
        <v>163</v>
      </c>
      <c r="J2" s="11"/>
      <c r="K2" s="11"/>
      <c r="L2" s="11"/>
      <c r="M2" s="11"/>
      <c r="N2" s="11"/>
      <c r="O2" s="11"/>
    </row>
    <row r="3" spans="9:15" ht="18" customHeight="1">
      <c r="I3" s="11" t="s">
        <v>172</v>
      </c>
      <c r="J3" s="11"/>
      <c r="K3" s="11"/>
      <c r="L3" s="11"/>
      <c r="M3" s="11"/>
      <c r="N3" s="11"/>
      <c r="O3" s="11"/>
    </row>
    <row r="4" spans="9:12" ht="17.25" customHeight="1">
      <c r="I4" s="108"/>
      <c r="J4" s="108"/>
      <c r="K4" s="108"/>
      <c r="L4" s="108"/>
    </row>
    <row r="5" ht="6.75" customHeight="1"/>
    <row r="6" spans="1:12" s="23" customFormat="1" ht="15.75" customHeight="1">
      <c r="A6" s="155" t="s">
        <v>28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s="23" customFormat="1" ht="36" customHeight="1">
      <c r="A7" s="155" t="s">
        <v>114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2" ht="16.5" customHeight="1">
      <c r="A8" s="6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29" customFormat="1" ht="27" customHeight="1">
      <c r="A9" s="168" t="s">
        <v>24</v>
      </c>
      <c r="B9" s="168" t="s">
        <v>39</v>
      </c>
      <c r="C9" s="182" t="s">
        <v>75</v>
      </c>
      <c r="D9" s="183"/>
      <c r="E9" s="182" t="s">
        <v>76</v>
      </c>
      <c r="F9" s="188"/>
      <c r="G9" s="188"/>
      <c r="H9" s="188"/>
      <c r="I9" s="188"/>
      <c r="J9" s="188"/>
      <c r="K9" s="188"/>
      <c r="L9" s="183"/>
    </row>
    <row r="10" spans="1:12" s="29" customFormat="1" ht="162" customHeight="1">
      <c r="A10" s="169"/>
      <c r="B10" s="169"/>
      <c r="C10" s="184"/>
      <c r="D10" s="185"/>
      <c r="E10" s="171" t="s">
        <v>80</v>
      </c>
      <c r="F10" s="172"/>
      <c r="G10" s="171" t="s">
        <v>79</v>
      </c>
      <c r="H10" s="172"/>
      <c r="I10" s="171" t="s">
        <v>81</v>
      </c>
      <c r="J10" s="172"/>
      <c r="K10" s="171" t="s">
        <v>79</v>
      </c>
      <c r="L10" s="172"/>
    </row>
    <row r="11" spans="1:12" s="29" customFormat="1" ht="37.5" customHeight="1">
      <c r="A11" s="170"/>
      <c r="B11" s="170"/>
      <c r="C11" s="45" t="s">
        <v>40</v>
      </c>
      <c r="D11" s="45" t="s">
        <v>38</v>
      </c>
      <c r="E11" s="45" t="s">
        <v>40</v>
      </c>
      <c r="F11" s="45" t="s">
        <v>38</v>
      </c>
      <c r="G11" s="45" t="s">
        <v>40</v>
      </c>
      <c r="H11" s="45" t="s">
        <v>38</v>
      </c>
      <c r="I11" s="45" t="s">
        <v>40</v>
      </c>
      <c r="J11" s="45" t="s">
        <v>38</v>
      </c>
      <c r="K11" s="45" t="s">
        <v>40</v>
      </c>
      <c r="L11" s="45" t="s">
        <v>38</v>
      </c>
    </row>
    <row r="12" spans="1:12" s="105" customFormat="1" ht="18">
      <c r="A12" s="165">
        <v>1</v>
      </c>
      <c r="B12" s="173" t="s">
        <v>66</v>
      </c>
      <c r="C12" s="112"/>
      <c r="D12" s="112"/>
      <c r="E12" s="112"/>
      <c r="F12" s="112"/>
      <c r="G12" s="112"/>
      <c r="H12" s="112"/>
      <c r="I12" s="112">
        <v>1</v>
      </c>
      <c r="J12" s="112">
        <v>1</v>
      </c>
      <c r="K12" s="112">
        <v>1</v>
      </c>
      <c r="L12" s="112">
        <v>1</v>
      </c>
    </row>
    <row r="13" spans="1:12" s="105" customFormat="1" ht="18">
      <c r="A13" s="166"/>
      <c r="B13" s="174"/>
      <c r="C13" s="112"/>
      <c r="D13" s="112"/>
      <c r="E13" s="112"/>
      <c r="F13" s="112"/>
      <c r="G13" s="112"/>
      <c r="H13" s="112"/>
      <c r="I13" s="112" t="s">
        <v>73</v>
      </c>
      <c r="J13" s="112">
        <v>1</v>
      </c>
      <c r="K13" s="112" t="s">
        <v>73</v>
      </c>
      <c r="L13" s="112">
        <v>1</v>
      </c>
    </row>
    <row r="14" spans="1:12" s="105" customFormat="1" ht="18">
      <c r="A14" s="166"/>
      <c r="B14" s="174"/>
      <c r="C14" s="112"/>
      <c r="D14" s="112"/>
      <c r="E14" s="112"/>
      <c r="F14" s="112"/>
      <c r="G14" s="112"/>
      <c r="H14" s="112"/>
      <c r="I14" s="112" t="s">
        <v>83</v>
      </c>
      <c r="J14" s="112">
        <v>1</v>
      </c>
      <c r="K14" s="112" t="s">
        <v>83</v>
      </c>
      <c r="L14" s="112">
        <v>1</v>
      </c>
    </row>
    <row r="15" spans="1:12" s="105" customFormat="1" ht="18">
      <c r="A15" s="166"/>
      <c r="B15" s="174"/>
      <c r="C15" s="112"/>
      <c r="D15" s="112"/>
      <c r="E15" s="112"/>
      <c r="F15" s="112"/>
      <c r="G15" s="112"/>
      <c r="H15" s="112"/>
      <c r="I15" s="112">
        <v>8</v>
      </c>
      <c r="J15" s="112">
        <v>1</v>
      </c>
      <c r="K15" s="112">
        <v>8</v>
      </c>
      <c r="L15" s="112">
        <v>1</v>
      </c>
    </row>
    <row r="16" spans="1:12" s="105" customFormat="1" ht="18">
      <c r="A16" s="167"/>
      <c r="B16" s="175"/>
      <c r="C16" s="112"/>
      <c r="D16" s="112"/>
      <c r="E16" s="112"/>
      <c r="F16" s="112"/>
      <c r="G16" s="112"/>
      <c r="H16" s="112"/>
      <c r="I16" s="112">
        <v>9</v>
      </c>
      <c r="J16" s="112">
        <v>1</v>
      </c>
      <c r="K16" s="112">
        <v>9</v>
      </c>
      <c r="L16" s="112">
        <v>1</v>
      </c>
    </row>
    <row r="17" spans="1:12" s="105" customFormat="1" ht="18">
      <c r="A17" s="113">
        <v>2</v>
      </c>
      <c r="B17" s="114" t="s">
        <v>146</v>
      </c>
      <c r="C17" s="112"/>
      <c r="D17" s="112"/>
      <c r="E17" s="112"/>
      <c r="F17" s="112"/>
      <c r="G17" s="112"/>
      <c r="H17" s="112"/>
      <c r="I17" s="112">
        <v>8</v>
      </c>
      <c r="J17" s="112">
        <v>1</v>
      </c>
      <c r="K17" s="112"/>
      <c r="L17" s="112"/>
    </row>
    <row r="18" spans="1:12" s="105" customFormat="1" ht="18">
      <c r="A18" s="165">
        <v>3</v>
      </c>
      <c r="B18" s="173" t="s">
        <v>140</v>
      </c>
      <c r="C18" s="112" t="s">
        <v>141</v>
      </c>
      <c r="D18" s="112">
        <v>1</v>
      </c>
      <c r="E18" s="112"/>
      <c r="F18" s="112"/>
      <c r="G18" s="112"/>
      <c r="H18" s="112"/>
      <c r="I18" s="112" t="s">
        <v>91</v>
      </c>
      <c r="J18" s="112">
        <v>1</v>
      </c>
      <c r="K18" s="112"/>
      <c r="L18" s="112"/>
    </row>
    <row r="19" spans="1:12" s="105" customFormat="1" ht="18">
      <c r="A19" s="167"/>
      <c r="B19" s="175"/>
      <c r="C19" s="112"/>
      <c r="D19" s="112"/>
      <c r="E19" s="112"/>
      <c r="F19" s="112"/>
      <c r="G19" s="112"/>
      <c r="H19" s="112"/>
      <c r="I19" s="112" t="s">
        <v>144</v>
      </c>
      <c r="J19" s="112">
        <v>1</v>
      </c>
      <c r="K19" s="112"/>
      <c r="L19" s="112"/>
    </row>
    <row r="20" spans="1:12" s="105" customFormat="1" ht="15.75" customHeight="1">
      <c r="A20" s="179" t="s">
        <v>54</v>
      </c>
      <c r="B20" s="173" t="s">
        <v>145</v>
      </c>
      <c r="C20" s="112"/>
      <c r="D20" s="112"/>
      <c r="E20" s="112">
        <v>1</v>
      </c>
      <c r="F20" s="112">
        <v>1</v>
      </c>
      <c r="G20" s="112"/>
      <c r="H20" s="112"/>
      <c r="I20" s="112"/>
      <c r="J20" s="112"/>
      <c r="K20" s="112"/>
      <c r="L20" s="112"/>
    </row>
    <row r="21" spans="1:12" s="105" customFormat="1" ht="18">
      <c r="A21" s="180"/>
      <c r="B21" s="181"/>
      <c r="C21" s="112"/>
      <c r="D21" s="112"/>
      <c r="E21" s="112">
        <v>3</v>
      </c>
      <c r="F21" s="112">
        <v>4</v>
      </c>
      <c r="G21" s="112"/>
      <c r="H21" s="112"/>
      <c r="I21" s="112"/>
      <c r="J21" s="112"/>
      <c r="K21" s="112"/>
      <c r="L21" s="112"/>
    </row>
    <row r="22" spans="1:12" s="105" customFormat="1" ht="18">
      <c r="A22" s="180"/>
      <c r="B22" s="181"/>
      <c r="C22" s="112"/>
      <c r="D22" s="112"/>
      <c r="E22" s="112">
        <v>4</v>
      </c>
      <c r="F22" s="112">
        <v>4</v>
      </c>
      <c r="G22" s="112"/>
      <c r="H22" s="112"/>
      <c r="I22" s="112"/>
      <c r="J22" s="112"/>
      <c r="K22" s="112"/>
      <c r="L22" s="112"/>
    </row>
    <row r="23" spans="1:12" s="105" customFormat="1" ht="18">
      <c r="A23" s="180"/>
      <c r="B23" s="181"/>
      <c r="C23" s="112"/>
      <c r="D23" s="112"/>
      <c r="E23" s="112">
        <v>7</v>
      </c>
      <c r="F23" s="112">
        <v>2</v>
      </c>
      <c r="G23" s="112"/>
      <c r="H23" s="112"/>
      <c r="I23" s="112"/>
      <c r="J23" s="112"/>
      <c r="K23" s="112"/>
      <c r="L23" s="112"/>
    </row>
    <row r="24" spans="1:12" s="105" customFormat="1" ht="18">
      <c r="A24" s="180"/>
      <c r="B24" s="181"/>
      <c r="C24" s="112"/>
      <c r="D24" s="112"/>
      <c r="E24" s="112">
        <v>9</v>
      </c>
      <c r="F24" s="112">
        <v>3</v>
      </c>
      <c r="G24" s="112"/>
      <c r="H24" s="112"/>
      <c r="I24" s="112"/>
      <c r="J24" s="112"/>
      <c r="K24" s="112"/>
      <c r="L24" s="112"/>
    </row>
    <row r="25" spans="1:12" s="105" customFormat="1" ht="18">
      <c r="A25" s="115">
        <v>4</v>
      </c>
      <c r="B25" s="116" t="s">
        <v>95</v>
      </c>
      <c r="C25" s="112"/>
      <c r="D25" s="112"/>
      <c r="E25" s="112"/>
      <c r="F25" s="112"/>
      <c r="G25" s="112"/>
      <c r="H25" s="112"/>
      <c r="I25" s="112">
        <v>8</v>
      </c>
      <c r="J25" s="112">
        <v>1</v>
      </c>
      <c r="K25" s="112">
        <v>8</v>
      </c>
      <c r="L25" s="112">
        <v>1</v>
      </c>
    </row>
    <row r="26" spans="1:12" s="105" customFormat="1" ht="18">
      <c r="A26" s="176">
        <v>5</v>
      </c>
      <c r="B26" s="173" t="s">
        <v>97</v>
      </c>
      <c r="C26" s="112"/>
      <c r="D26" s="112"/>
      <c r="E26" s="112"/>
      <c r="F26" s="112"/>
      <c r="G26" s="112"/>
      <c r="H26" s="112"/>
      <c r="I26" s="112">
        <v>3</v>
      </c>
      <c r="J26" s="112">
        <v>1</v>
      </c>
      <c r="K26" s="112"/>
      <c r="L26" s="112"/>
    </row>
    <row r="27" spans="1:12" s="105" customFormat="1" ht="18">
      <c r="A27" s="177"/>
      <c r="B27" s="174"/>
      <c r="C27" s="112"/>
      <c r="D27" s="112"/>
      <c r="E27" s="112"/>
      <c r="F27" s="112"/>
      <c r="G27" s="112"/>
      <c r="H27" s="112"/>
      <c r="I27" s="112" t="s">
        <v>84</v>
      </c>
      <c r="J27" s="112">
        <v>1</v>
      </c>
      <c r="K27" s="112" t="s">
        <v>84</v>
      </c>
      <c r="L27" s="112">
        <v>1</v>
      </c>
    </row>
    <row r="28" spans="1:12" s="105" customFormat="1" ht="18">
      <c r="A28" s="178"/>
      <c r="B28" s="175"/>
      <c r="C28" s="112"/>
      <c r="D28" s="112"/>
      <c r="E28" s="112"/>
      <c r="F28" s="112"/>
      <c r="G28" s="112"/>
      <c r="H28" s="112"/>
      <c r="I28" s="112">
        <v>11</v>
      </c>
      <c r="J28" s="112">
        <v>1</v>
      </c>
      <c r="K28" s="112"/>
      <c r="L28" s="112"/>
    </row>
    <row r="29" spans="1:12" s="105" customFormat="1" ht="18">
      <c r="A29" s="165">
        <v>6</v>
      </c>
      <c r="B29" s="111" t="s">
        <v>99</v>
      </c>
      <c r="C29" s="112"/>
      <c r="D29" s="112"/>
      <c r="E29" s="112">
        <v>4</v>
      </c>
      <c r="F29" s="112">
        <v>3</v>
      </c>
      <c r="G29" s="112"/>
      <c r="H29" s="112"/>
      <c r="I29" s="112"/>
      <c r="J29" s="112"/>
      <c r="K29" s="112"/>
      <c r="L29" s="112"/>
    </row>
    <row r="30" spans="1:12" s="105" customFormat="1" ht="18">
      <c r="A30" s="166"/>
      <c r="B30" s="114"/>
      <c r="C30" s="112"/>
      <c r="D30" s="112"/>
      <c r="E30" s="112">
        <v>8</v>
      </c>
      <c r="F30" s="112">
        <v>3</v>
      </c>
      <c r="G30" s="112"/>
      <c r="H30" s="112"/>
      <c r="I30" s="112"/>
      <c r="J30" s="112"/>
      <c r="K30" s="112"/>
      <c r="L30" s="112"/>
    </row>
    <row r="31" spans="1:12" s="105" customFormat="1" ht="18">
      <c r="A31" s="165">
        <v>7</v>
      </c>
      <c r="B31" s="173" t="s">
        <v>137</v>
      </c>
      <c r="C31" s="112"/>
      <c r="D31" s="112"/>
      <c r="E31" s="112">
        <v>3</v>
      </c>
      <c r="F31" s="112">
        <v>4</v>
      </c>
      <c r="G31" s="112"/>
      <c r="H31" s="112"/>
      <c r="I31" s="112"/>
      <c r="J31" s="112"/>
      <c r="K31" s="112"/>
      <c r="L31" s="112"/>
    </row>
    <row r="32" spans="1:12" s="105" customFormat="1" ht="18">
      <c r="A32" s="167"/>
      <c r="B32" s="175"/>
      <c r="C32" s="112"/>
      <c r="D32" s="112"/>
      <c r="E32" s="112">
        <v>5</v>
      </c>
      <c r="F32" s="112">
        <v>1</v>
      </c>
      <c r="G32" s="112"/>
      <c r="H32" s="112"/>
      <c r="I32" s="112"/>
      <c r="J32" s="112"/>
      <c r="K32" s="112"/>
      <c r="L32" s="112"/>
    </row>
    <row r="33" spans="1:12" s="105" customFormat="1" ht="18.75" customHeight="1">
      <c r="A33" s="179" t="s">
        <v>147</v>
      </c>
      <c r="B33" s="173" t="s">
        <v>138</v>
      </c>
      <c r="C33" s="112"/>
      <c r="D33" s="112"/>
      <c r="E33" s="112">
        <v>4</v>
      </c>
      <c r="F33" s="112">
        <v>3</v>
      </c>
      <c r="G33" s="112"/>
      <c r="H33" s="112"/>
      <c r="I33" s="112"/>
      <c r="J33" s="112"/>
      <c r="K33" s="112"/>
      <c r="L33" s="112"/>
    </row>
    <row r="34" spans="1:12" s="105" customFormat="1" ht="18">
      <c r="A34" s="180"/>
      <c r="B34" s="174"/>
      <c r="C34" s="112"/>
      <c r="D34" s="112"/>
      <c r="E34" s="112">
        <v>5</v>
      </c>
      <c r="F34" s="112">
        <v>4</v>
      </c>
      <c r="G34" s="112"/>
      <c r="H34" s="112"/>
      <c r="I34" s="112"/>
      <c r="J34" s="112"/>
      <c r="K34" s="112"/>
      <c r="L34" s="112"/>
    </row>
    <row r="35" spans="1:12" s="105" customFormat="1" ht="18">
      <c r="A35" s="180"/>
      <c r="B35" s="174"/>
      <c r="C35" s="112"/>
      <c r="D35" s="112"/>
      <c r="E35" s="112"/>
      <c r="F35" s="112"/>
      <c r="G35" s="112"/>
      <c r="H35" s="112"/>
      <c r="I35" s="112">
        <v>6</v>
      </c>
      <c r="J35" s="112">
        <v>1</v>
      </c>
      <c r="K35" s="112">
        <v>6</v>
      </c>
      <c r="L35" s="112">
        <v>1</v>
      </c>
    </row>
    <row r="36" spans="1:12" s="105" customFormat="1" ht="18">
      <c r="A36" s="180"/>
      <c r="B36" s="174"/>
      <c r="C36" s="112"/>
      <c r="D36" s="112"/>
      <c r="E36" s="112">
        <v>7</v>
      </c>
      <c r="F36" s="112">
        <v>1</v>
      </c>
      <c r="G36" s="112"/>
      <c r="H36" s="112"/>
      <c r="I36" s="112"/>
      <c r="J36" s="112"/>
      <c r="K36" s="112"/>
      <c r="L36" s="112"/>
    </row>
    <row r="37" spans="1:12" s="105" customFormat="1" ht="18">
      <c r="A37" s="186"/>
      <c r="B37" s="175"/>
      <c r="C37" s="112"/>
      <c r="D37" s="112"/>
      <c r="E37" s="112">
        <v>9</v>
      </c>
      <c r="F37" s="112">
        <v>3</v>
      </c>
      <c r="G37" s="112"/>
      <c r="H37" s="112"/>
      <c r="I37" s="112"/>
      <c r="J37" s="112"/>
      <c r="K37" s="112"/>
      <c r="L37" s="112"/>
    </row>
    <row r="38" spans="1:12" s="105" customFormat="1" ht="18">
      <c r="A38" s="165">
        <v>8</v>
      </c>
      <c r="B38" s="173" t="s">
        <v>100</v>
      </c>
      <c r="C38" s="112"/>
      <c r="D38" s="112"/>
      <c r="E38" s="112">
        <v>1</v>
      </c>
      <c r="F38" s="112">
        <v>2</v>
      </c>
      <c r="G38" s="112"/>
      <c r="H38" s="112"/>
      <c r="I38" s="112"/>
      <c r="J38" s="112"/>
      <c r="K38" s="112"/>
      <c r="L38" s="112"/>
    </row>
    <row r="39" spans="1:12" s="105" customFormat="1" ht="18">
      <c r="A39" s="166"/>
      <c r="B39" s="174"/>
      <c r="C39" s="112"/>
      <c r="D39" s="112"/>
      <c r="E39" s="112">
        <v>2</v>
      </c>
      <c r="F39" s="112">
        <v>4</v>
      </c>
      <c r="G39" s="112"/>
      <c r="H39" s="112"/>
      <c r="I39" s="112"/>
      <c r="J39" s="112"/>
      <c r="K39" s="112"/>
      <c r="L39" s="112"/>
    </row>
    <row r="40" spans="1:12" s="105" customFormat="1" ht="18">
      <c r="A40" s="166"/>
      <c r="B40" s="174"/>
      <c r="C40" s="112"/>
      <c r="D40" s="112"/>
      <c r="E40" s="112">
        <v>3</v>
      </c>
      <c r="F40" s="112">
        <v>2</v>
      </c>
      <c r="G40" s="112"/>
      <c r="H40" s="112"/>
      <c r="I40" s="112"/>
      <c r="J40" s="112"/>
      <c r="K40" s="112"/>
      <c r="L40" s="112"/>
    </row>
    <row r="41" spans="1:12" s="105" customFormat="1" ht="18">
      <c r="A41" s="166"/>
      <c r="B41" s="174"/>
      <c r="C41" s="112"/>
      <c r="D41" s="112"/>
      <c r="E41" s="112">
        <v>5</v>
      </c>
      <c r="F41" s="112">
        <v>2</v>
      </c>
      <c r="G41" s="112">
        <v>5</v>
      </c>
      <c r="H41" s="112">
        <v>1</v>
      </c>
      <c r="I41" s="112"/>
      <c r="J41" s="112"/>
      <c r="K41" s="112"/>
      <c r="L41" s="112"/>
    </row>
    <row r="42" spans="1:12" s="105" customFormat="1" ht="18">
      <c r="A42" s="166"/>
      <c r="B42" s="174"/>
      <c r="C42" s="112"/>
      <c r="D42" s="112"/>
      <c r="E42" s="112">
        <v>7</v>
      </c>
      <c r="F42" s="112">
        <v>2</v>
      </c>
      <c r="G42" s="112"/>
      <c r="H42" s="112"/>
      <c r="I42" s="112"/>
      <c r="J42" s="112"/>
      <c r="K42" s="112"/>
      <c r="L42" s="112"/>
    </row>
    <row r="43" spans="1:12" s="105" customFormat="1" ht="18">
      <c r="A43" s="165">
        <v>9</v>
      </c>
      <c r="B43" s="173" t="s">
        <v>102</v>
      </c>
      <c r="C43" s="112"/>
      <c r="D43" s="112"/>
      <c r="E43" s="112">
        <v>2</v>
      </c>
      <c r="F43" s="112">
        <v>4</v>
      </c>
      <c r="G43" s="112">
        <v>2</v>
      </c>
      <c r="H43" s="112">
        <v>1</v>
      </c>
      <c r="I43" s="112"/>
      <c r="J43" s="112"/>
      <c r="K43" s="112"/>
      <c r="L43" s="112"/>
    </row>
    <row r="44" spans="1:12" s="105" customFormat="1" ht="18">
      <c r="A44" s="166"/>
      <c r="B44" s="174"/>
      <c r="C44" s="112"/>
      <c r="D44" s="112"/>
      <c r="E44" s="112">
        <v>4</v>
      </c>
      <c r="F44" s="112">
        <v>3</v>
      </c>
      <c r="G44" s="112"/>
      <c r="H44" s="112"/>
      <c r="I44" s="112"/>
      <c r="J44" s="112"/>
      <c r="K44" s="112"/>
      <c r="L44" s="112"/>
    </row>
    <row r="45" spans="1:12" s="105" customFormat="1" ht="18">
      <c r="A45" s="166"/>
      <c r="B45" s="174"/>
      <c r="C45" s="112"/>
      <c r="D45" s="112"/>
      <c r="E45" s="112">
        <v>6</v>
      </c>
      <c r="F45" s="112">
        <v>3</v>
      </c>
      <c r="G45" s="112"/>
      <c r="H45" s="112"/>
      <c r="I45" s="112"/>
      <c r="J45" s="112"/>
      <c r="K45" s="112"/>
      <c r="L45" s="112"/>
    </row>
    <row r="46" spans="1:12" s="105" customFormat="1" ht="18">
      <c r="A46" s="166"/>
      <c r="B46" s="174"/>
      <c r="C46" s="112"/>
      <c r="D46" s="112"/>
      <c r="E46" s="112">
        <v>7</v>
      </c>
      <c r="F46" s="112">
        <v>2</v>
      </c>
      <c r="G46" s="112"/>
      <c r="H46" s="112"/>
      <c r="I46" s="112"/>
      <c r="J46" s="112"/>
      <c r="K46" s="112"/>
      <c r="L46" s="112"/>
    </row>
    <row r="47" spans="1:12" s="105" customFormat="1" ht="18">
      <c r="A47" s="166"/>
      <c r="B47" s="174"/>
      <c r="C47" s="112"/>
      <c r="D47" s="112"/>
      <c r="E47" s="112">
        <v>9</v>
      </c>
      <c r="F47" s="112">
        <v>3</v>
      </c>
      <c r="G47" s="112"/>
      <c r="H47" s="112"/>
      <c r="I47" s="112"/>
      <c r="J47" s="112"/>
      <c r="K47" s="112"/>
      <c r="L47" s="112"/>
    </row>
    <row r="48" spans="1:12" s="105" customFormat="1" ht="18.75" customHeight="1">
      <c r="A48" s="110">
        <v>10</v>
      </c>
      <c r="B48" s="111" t="s">
        <v>103</v>
      </c>
      <c r="C48" s="112">
        <v>11</v>
      </c>
      <c r="D48" s="112">
        <v>1</v>
      </c>
      <c r="E48" s="112"/>
      <c r="F48" s="112"/>
      <c r="G48" s="112"/>
      <c r="H48" s="112"/>
      <c r="I48" s="112"/>
      <c r="J48" s="112"/>
      <c r="K48" s="112"/>
      <c r="L48" s="112"/>
    </row>
    <row r="49" spans="1:12" s="105" customFormat="1" ht="18">
      <c r="A49" s="165">
        <v>11</v>
      </c>
      <c r="B49" s="173" t="s">
        <v>104</v>
      </c>
      <c r="C49" s="112"/>
      <c r="D49" s="112"/>
      <c r="E49" s="112">
        <v>1</v>
      </c>
      <c r="F49" s="112">
        <v>1</v>
      </c>
      <c r="G49" s="112"/>
      <c r="H49" s="112"/>
      <c r="I49" s="112"/>
      <c r="J49" s="112"/>
      <c r="K49" s="112"/>
      <c r="L49" s="112"/>
    </row>
    <row r="50" spans="1:12" s="105" customFormat="1" ht="18">
      <c r="A50" s="166"/>
      <c r="B50" s="174"/>
      <c r="C50" s="112"/>
      <c r="D50" s="112"/>
      <c r="E50" s="112">
        <v>3</v>
      </c>
      <c r="F50" s="112">
        <v>2</v>
      </c>
      <c r="G50" s="112"/>
      <c r="H50" s="112"/>
      <c r="I50" s="112"/>
      <c r="J50" s="112"/>
      <c r="K50" s="112"/>
      <c r="L50" s="112"/>
    </row>
    <row r="51" spans="1:12" s="105" customFormat="1" ht="18">
      <c r="A51" s="166"/>
      <c r="B51" s="174"/>
      <c r="C51" s="112"/>
      <c r="D51" s="112"/>
      <c r="E51" s="112">
        <v>4</v>
      </c>
      <c r="F51" s="112">
        <v>3</v>
      </c>
      <c r="G51" s="112"/>
      <c r="H51" s="112"/>
      <c r="I51" s="112"/>
      <c r="J51" s="112"/>
      <c r="K51" s="112"/>
      <c r="L51" s="112"/>
    </row>
    <row r="52" spans="1:12" s="105" customFormat="1" ht="18">
      <c r="A52" s="166"/>
      <c r="B52" s="174"/>
      <c r="C52" s="112"/>
      <c r="D52" s="112"/>
      <c r="E52" s="112">
        <v>5</v>
      </c>
      <c r="F52" s="112">
        <v>2</v>
      </c>
      <c r="G52" s="112"/>
      <c r="H52" s="112"/>
      <c r="I52" s="112"/>
      <c r="J52" s="112"/>
      <c r="K52" s="112"/>
      <c r="L52" s="112"/>
    </row>
    <row r="53" spans="1:12" s="105" customFormat="1" ht="18">
      <c r="A53" s="166"/>
      <c r="B53" s="174"/>
      <c r="C53" s="112"/>
      <c r="D53" s="112"/>
      <c r="E53" s="112">
        <v>7</v>
      </c>
      <c r="F53" s="112">
        <v>4</v>
      </c>
      <c r="G53" s="112"/>
      <c r="H53" s="112"/>
      <c r="I53" s="112"/>
      <c r="J53" s="112"/>
      <c r="K53" s="112"/>
      <c r="L53" s="112"/>
    </row>
    <row r="54" spans="1:12" s="105" customFormat="1" ht="18">
      <c r="A54" s="166"/>
      <c r="B54" s="174"/>
      <c r="C54" s="112"/>
      <c r="D54" s="112"/>
      <c r="E54" s="112">
        <v>8</v>
      </c>
      <c r="F54" s="112">
        <v>2</v>
      </c>
      <c r="G54" s="112"/>
      <c r="H54" s="112"/>
      <c r="I54" s="112"/>
      <c r="J54" s="112"/>
      <c r="K54" s="112"/>
      <c r="L54" s="112"/>
    </row>
    <row r="55" spans="1:12" s="105" customFormat="1" ht="18">
      <c r="A55" s="166"/>
      <c r="B55" s="174"/>
      <c r="C55" s="112"/>
      <c r="D55" s="112"/>
      <c r="E55" s="112">
        <v>9</v>
      </c>
      <c r="F55" s="112">
        <v>1</v>
      </c>
      <c r="G55" s="112"/>
      <c r="H55" s="112"/>
      <c r="I55" s="112"/>
      <c r="J55" s="112"/>
      <c r="K55" s="112"/>
      <c r="L55" s="112"/>
    </row>
    <row r="56" spans="1:12" s="105" customFormat="1" ht="18">
      <c r="A56" s="165">
        <v>12</v>
      </c>
      <c r="B56" s="173" t="s">
        <v>107</v>
      </c>
      <c r="C56" s="112"/>
      <c r="D56" s="112"/>
      <c r="E56" s="112">
        <v>2</v>
      </c>
      <c r="F56" s="112">
        <v>3</v>
      </c>
      <c r="G56" s="112"/>
      <c r="H56" s="112"/>
      <c r="I56" s="112"/>
      <c r="J56" s="112"/>
      <c r="K56" s="112"/>
      <c r="L56" s="112"/>
    </row>
    <row r="57" spans="1:12" s="105" customFormat="1" ht="18">
      <c r="A57" s="166"/>
      <c r="B57" s="174"/>
      <c r="C57" s="112"/>
      <c r="D57" s="112"/>
      <c r="E57" s="112">
        <v>4</v>
      </c>
      <c r="F57" s="112">
        <v>2</v>
      </c>
      <c r="G57" s="112"/>
      <c r="H57" s="112"/>
      <c r="I57" s="112"/>
      <c r="J57" s="112"/>
      <c r="K57" s="112"/>
      <c r="L57" s="112"/>
    </row>
    <row r="58" spans="1:12" s="12" customFormat="1" ht="17.25">
      <c r="A58" s="66"/>
      <c r="B58" s="81" t="s">
        <v>25</v>
      </c>
      <c r="C58" s="66"/>
      <c r="D58" s="66">
        <f>SUM(D12:D57)</f>
        <v>2</v>
      </c>
      <c r="E58" s="66"/>
      <c r="F58" s="66">
        <f>SUM(F12:F57)</f>
        <v>83</v>
      </c>
      <c r="G58" s="66"/>
      <c r="H58" s="66">
        <f>SUM(H12:H57)</f>
        <v>2</v>
      </c>
      <c r="I58" s="66"/>
      <c r="J58" s="66">
        <f>SUM(J12:J57)</f>
        <v>13</v>
      </c>
      <c r="K58" s="66"/>
      <c r="L58" s="66">
        <f>SUM(L12:L57)</f>
        <v>8</v>
      </c>
    </row>
    <row r="59" ht="8.25" customHeight="1"/>
    <row r="60" spans="1:21" s="11" customFormat="1" ht="49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s="11" customFormat="1" ht="18">
      <c r="A61" s="36" t="s">
        <v>173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</sheetData>
  <sheetProtection/>
  <mergeCells count="33">
    <mergeCell ref="M1:O1"/>
    <mergeCell ref="K1:L1"/>
    <mergeCell ref="A38:A42"/>
    <mergeCell ref="A6:L6"/>
    <mergeCell ref="A7:L7"/>
    <mergeCell ref="A9:A11"/>
    <mergeCell ref="E9:L9"/>
    <mergeCell ref="E10:F10"/>
    <mergeCell ref="K10:L10"/>
    <mergeCell ref="B12:B16"/>
    <mergeCell ref="A56:A57"/>
    <mergeCell ref="B56:B57"/>
    <mergeCell ref="B31:B32"/>
    <mergeCell ref="A31:A32"/>
    <mergeCell ref="B38:B42"/>
    <mergeCell ref="A33:A37"/>
    <mergeCell ref="B33:B37"/>
    <mergeCell ref="A43:A47"/>
    <mergeCell ref="B43:B47"/>
    <mergeCell ref="A49:A55"/>
    <mergeCell ref="I10:J10"/>
    <mergeCell ref="A29:A30"/>
    <mergeCell ref="A20:A24"/>
    <mergeCell ref="B20:B24"/>
    <mergeCell ref="A18:A19"/>
    <mergeCell ref="B18:B19"/>
    <mergeCell ref="C9:D10"/>
    <mergeCell ref="A12:A16"/>
    <mergeCell ref="B9:B11"/>
    <mergeCell ref="G10:H10"/>
    <mergeCell ref="B49:B55"/>
    <mergeCell ref="B26:B28"/>
    <mergeCell ref="A26:A2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  <rowBreaks count="1" manualBreakCount="1">
    <brk id="3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selection activeCell="A4" sqref="A4:D4"/>
    </sheetView>
  </sheetViews>
  <sheetFormatPr defaultColWidth="9.125" defaultRowHeight="12.75"/>
  <cols>
    <col min="1" max="1" width="3.875" style="5" customWidth="1"/>
    <col min="2" max="2" width="129.125" style="5" customWidth="1"/>
    <col min="3" max="3" width="20.625" style="5" customWidth="1"/>
    <col min="4" max="4" width="22.50390625" style="5" customWidth="1"/>
    <col min="5" max="16384" width="9.125" style="5" customWidth="1"/>
  </cols>
  <sheetData>
    <row r="1" spans="3:4" ht="15.75" customHeight="1">
      <c r="C1" s="11"/>
      <c r="D1" s="70" t="s">
        <v>50</v>
      </c>
    </row>
    <row r="2" spans="3:4" ht="18" customHeight="1">
      <c r="C2" s="11" t="s">
        <v>163</v>
      </c>
      <c r="D2" s="11"/>
    </row>
    <row r="3" spans="3:4" ht="20.25" customHeight="1">
      <c r="C3" s="157" t="s">
        <v>166</v>
      </c>
      <c r="D3" s="157"/>
    </row>
    <row r="4" spans="1:4" ht="18" customHeight="1">
      <c r="A4" s="149" t="s">
        <v>28</v>
      </c>
      <c r="B4" s="149"/>
      <c r="C4" s="149"/>
      <c r="D4" s="149"/>
    </row>
    <row r="5" spans="1:4" ht="24" customHeight="1">
      <c r="A5" s="155" t="s">
        <v>115</v>
      </c>
      <c r="B5" s="155"/>
      <c r="C5" s="155"/>
      <c r="D5" s="155"/>
    </row>
    <row r="6" ht="8.25" customHeight="1">
      <c r="B6" s="71"/>
    </row>
    <row r="7" spans="1:4" ht="12.75" customHeight="1">
      <c r="A7" s="161" t="s">
        <v>24</v>
      </c>
      <c r="B7" s="161" t="s">
        <v>0</v>
      </c>
      <c r="C7" s="161" t="s">
        <v>40</v>
      </c>
      <c r="D7" s="161" t="s">
        <v>38</v>
      </c>
    </row>
    <row r="8" spans="1:4" ht="28.5" customHeight="1">
      <c r="A8" s="161"/>
      <c r="B8" s="161"/>
      <c r="C8" s="161"/>
      <c r="D8" s="161"/>
    </row>
    <row r="9" spans="1:4" ht="18" customHeight="1">
      <c r="A9" s="195">
        <v>1</v>
      </c>
      <c r="B9" s="173" t="s">
        <v>66</v>
      </c>
      <c r="C9" s="45" t="s">
        <v>60</v>
      </c>
      <c r="D9" s="45">
        <v>1</v>
      </c>
    </row>
    <row r="10" spans="1:4" ht="18" customHeight="1">
      <c r="A10" s="196"/>
      <c r="B10" s="174"/>
      <c r="C10" s="45" t="s">
        <v>73</v>
      </c>
      <c r="D10" s="45">
        <v>1</v>
      </c>
    </row>
    <row r="11" spans="1:4" ht="18" customHeight="1">
      <c r="A11" s="196"/>
      <c r="B11" s="174"/>
      <c r="C11" s="45" t="s">
        <v>84</v>
      </c>
      <c r="D11" s="45">
        <v>1</v>
      </c>
    </row>
    <row r="12" spans="1:4" ht="18" customHeight="1">
      <c r="A12" s="196"/>
      <c r="B12" s="174"/>
      <c r="C12" s="45" t="s">
        <v>85</v>
      </c>
      <c r="D12" s="45">
        <v>1</v>
      </c>
    </row>
    <row r="13" spans="1:4" ht="18" customHeight="1">
      <c r="A13" s="196"/>
      <c r="B13" s="174"/>
      <c r="C13" s="45" t="s">
        <v>136</v>
      </c>
      <c r="D13" s="45">
        <v>1</v>
      </c>
    </row>
    <row r="14" spans="1:4" ht="15.75" customHeight="1">
      <c r="A14" s="197"/>
      <c r="B14" s="175"/>
      <c r="C14" s="45" t="s">
        <v>74</v>
      </c>
      <c r="D14" s="45">
        <v>1</v>
      </c>
    </row>
    <row r="15" spans="1:4" ht="19.5" customHeight="1">
      <c r="A15" s="189">
        <v>2</v>
      </c>
      <c r="B15" s="192" t="s">
        <v>140</v>
      </c>
      <c r="C15" s="45" t="s">
        <v>72</v>
      </c>
      <c r="D15" s="45">
        <v>1</v>
      </c>
    </row>
    <row r="16" spans="1:4" ht="18" customHeight="1">
      <c r="A16" s="190"/>
      <c r="B16" s="193"/>
      <c r="C16" s="45" t="s">
        <v>60</v>
      </c>
      <c r="D16" s="72">
        <v>1</v>
      </c>
    </row>
    <row r="17" spans="1:4" ht="18" customHeight="1">
      <c r="A17" s="190"/>
      <c r="B17" s="193"/>
      <c r="C17" s="45" t="s">
        <v>73</v>
      </c>
      <c r="D17" s="72">
        <v>1</v>
      </c>
    </row>
    <row r="18" spans="1:4" ht="18" customHeight="1">
      <c r="A18" s="190"/>
      <c r="B18" s="193"/>
      <c r="C18" s="45" t="s">
        <v>142</v>
      </c>
      <c r="D18" s="72">
        <v>1</v>
      </c>
    </row>
    <row r="19" spans="1:4" ht="18" customHeight="1">
      <c r="A19" s="190"/>
      <c r="B19" s="193"/>
      <c r="C19" s="45" t="s">
        <v>85</v>
      </c>
      <c r="D19" s="72">
        <v>1</v>
      </c>
    </row>
    <row r="20" spans="1:4" ht="18" customHeight="1">
      <c r="A20" s="190"/>
      <c r="B20" s="193"/>
      <c r="C20" s="45" t="s">
        <v>83</v>
      </c>
      <c r="D20" s="72">
        <v>1</v>
      </c>
    </row>
    <row r="21" spans="1:4" ht="18" customHeight="1">
      <c r="A21" s="190"/>
      <c r="B21" s="193"/>
      <c r="C21" s="45" t="s">
        <v>136</v>
      </c>
      <c r="D21" s="72">
        <v>3</v>
      </c>
    </row>
    <row r="22" spans="1:4" ht="18" customHeight="1">
      <c r="A22" s="190"/>
      <c r="B22" s="193"/>
      <c r="C22" s="45" t="s">
        <v>74</v>
      </c>
      <c r="D22" s="72">
        <v>1</v>
      </c>
    </row>
    <row r="23" spans="1:4" ht="18" customHeight="1">
      <c r="A23" s="190"/>
      <c r="B23" s="193"/>
      <c r="C23" s="45" t="s">
        <v>143</v>
      </c>
      <c r="D23" s="72">
        <v>1</v>
      </c>
    </row>
    <row r="24" spans="1:4" ht="23.25" customHeight="1">
      <c r="A24" s="119" t="s">
        <v>55</v>
      </c>
      <c r="B24" s="94" t="s">
        <v>146</v>
      </c>
      <c r="C24" s="45">
        <v>5</v>
      </c>
      <c r="D24" s="72">
        <v>2</v>
      </c>
    </row>
    <row r="25" spans="1:4" ht="18.75" customHeight="1">
      <c r="A25" s="189">
        <v>3</v>
      </c>
      <c r="B25" s="192" t="s">
        <v>94</v>
      </c>
      <c r="C25" s="45" t="s">
        <v>92</v>
      </c>
      <c r="D25" s="72">
        <v>1</v>
      </c>
    </row>
    <row r="26" spans="1:4" ht="18.75" customHeight="1">
      <c r="A26" s="190"/>
      <c r="B26" s="193"/>
      <c r="C26" s="45" t="s">
        <v>60</v>
      </c>
      <c r="D26" s="72">
        <v>1</v>
      </c>
    </row>
    <row r="27" spans="1:4" ht="18" customHeight="1">
      <c r="A27" s="191"/>
      <c r="B27" s="194"/>
      <c r="C27" s="45" t="s">
        <v>139</v>
      </c>
      <c r="D27" s="72">
        <v>1</v>
      </c>
    </row>
    <row r="28" spans="1:4" ht="18" customHeight="1">
      <c r="A28" s="189">
        <v>4</v>
      </c>
      <c r="B28" s="192" t="s">
        <v>95</v>
      </c>
      <c r="C28" s="45">
        <v>1</v>
      </c>
      <c r="D28" s="72">
        <v>1</v>
      </c>
    </row>
    <row r="29" spans="1:4" ht="18" customHeight="1">
      <c r="A29" s="190"/>
      <c r="B29" s="193"/>
      <c r="C29" s="45">
        <v>2</v>
      </c>
      <c r="D29" s="72">
        <v>1</v>
      </c>
    </row>
    <row r="30" spans="1:4" ht="18" customHeight="1">
      <c r="A30" s="190"/>
      <c r="B30" s="193"/>
      <c r="C30" s="45">
        <v>4</v>
      </c>
      <c r="D30" s="72">
        <v>2</v>
      </c>
    </row>
    <row r="31" spans="1:4" ht="18" customHeight="1">
      <c r="A31" s="190"/>
      <c r="B31" s="193"/>
      <c r="C31" s="45">
        <v>5</v>
      </c>
      <c r="D31" s="72">
        <v>1</v>
      </c>
    </row>
    <row r="32" spans="1:4" ht="18" customHeight="1">
      <c r="A32" s="190"/>
      <c r="B32" s="193"/>
      <c r="C32" s="45" t="s">
        <v>74</v>
      </c>
      <c r="D32" s="72">
        <v>2</v>
      </c>
    </row>
    <row r="33" spans="1:4" ht="18" customHeight="1">
      <c r="A33" s="189">
        <v>5</v>
      </c>
      <c r="B33" s="192" t="s">
        <v>97</v>
      </c>
      <c r="C33" s="45" t="s">
        <v>73</v>
      </c>
      <c r="D33" s="72">
        <v>2</v>
      </c>
    </row>
    <row r="34" spans="1:4" ht="18" customHeight="1">
      <c r="A34" s="190"/>
      <c r="B34" s="193"/>
      <c r="C34" s="45">
        <v>5</v>
      </c>
      <c r="D34" s="72">
        <v>1</v>
      </c>
    </row>
    <row r="35" spans="1:4" ht="18" customHeight="1">
      <c r="A35" s="190"/>
      <c r="B35" s="193"/>
      <c r="C35" s="45" t="s">
        <v>136</v>
      </c>
      <c r="D35" s="72">
        <v>1</v>
      </c>
    </row>
    <row r="36" spans="1:4" ht="18" customHeight="1">
      <c r="A36" s="190"/>
      <c r="B36" s="193"/>
      <c r="C36" s="45" t="s">
        <v>74</v>
      </c>
      <c r="D36" s="72">
        <v>1</v>
      </c>
    </row>
    <row r="37" spans="1:4" ht="18" customHeight="1">
      <c r="A37" s="190"/>
      <c r="B37" s="193"/>
      <c r="C37" s="45" t="s">
        <v>86</v>
      </c>
      <c r="D37" s="72">
        <v>2</v>
      </c>
    </row>
    <row r="38" spans="1:4" ht="18" customHeight="1">
      <c r="A38" s="191"/>
      <c r="B38" s="194"/>
      <c r="C38" s="45">
        <v>8</v>
      </c>
      <c r="D38" s="72">
        <v>1</v>
      </c>
    </row>
    <row r="39" spans="1:4" ht="18" customHeight="1">
      <c r="A39" s="73">
        <v>6</v>
      </c>
      <c r="B39" s="121" t="s">
        <v>98</v>
      </c>
      <c r="C39" s="45">
        <v>9</v>
      </c>
      <c r="D39" s="72">
        <v>1</v>
      </c>
    </row>
    <row r="40" spans="1:4" ht="18" customHeight="1">
      <c r="A40" s="117">
        <v>7</v>
      </c>
      <c r="B40" s="122" t="s">
        <v>137</v>
      </c>
      <c r="C40" s="45">
        <v>2</v>
      </c>
      <c r="D40" s="72">
        <v>1</v>
      </c>
    </row>
    <row r="41" spans="1:4" ht="18" customHeight="1">
      <c r="A41" s="120"/>
      <c r="B41" s="123"/>
      <c r="C41" s="45">
        <v>4</v>
      </c>
      <c r="D41" s="72">
        <v>1</v>
      </c>
    </row>
    <row r="42" spans="1:4" ht="16.5" customHeight="1">
      <c r="A42" s="190">
        <v>8</v>
      </c>
      <c r="B42" s="193" t="s">
        <v>101</v>
      </c>
      <c r="C42" s="93">
        <v>6</v>
      </c>
      <c r="D42" s="124">
        <v>1</v>
      </c>
    </row>
    <row r="43" spans="1:4" ht="17.25" customHeight="1">
      <c r="A43" s="191"/>
      <c r="B43" s="194"/>
      <c r="C43" s="45">
        <v>8</v>
      </c>
      <c r="D43" s="72">
        <v>1</v>
      </c>
    </row>
    <row r="44" spans="1:4" ht="18" customHeight="1">
      <c r="A44" s="189"/>
      <c r="B44" s="192" t="s">
        <v>103</v>
      </c>
      <c r="C44" s="45">
        <v>6</v>
      </c>
      <c r="D44" s="72">
        <v>1</v>
      </c>
    </row>
    <row r="45" spans="1:4" ht="18" customHeight="1">
      <c r="A45" s="190"/>
      <c r="B45" s="193"/>
      <c r="C45" s="45">
        <v>8</v>
      </c>
      <c r="D45" s="72">
        <v>1</v>
      </c>
    </row>
    <row r="46" spans="1:4" ht="17.25" customHeight="1">
      <c r="A46" s="191"/>
      <c r="B46" s="193"/>
      <c r="C46" s="45">
        <v>10</v>
      </c>
      <c r="D46" s="72">
        <v>2</v>
      </c>
    </row>
    <row r="47" spans="1:4" ht="18" customHeight="1">
      <c r="A47" s="118">
        <v>9</v>
      </c>
      <c r="B47" s="121" t="s">
        <v>104</v>
      </c>
      <c r="C47" s="45">
        <v>2</v>
      </c>
      <c r="D47" s="72">
        <v>1</v>
      </c>
    </row>
    <row r="48" spans="1:4" ht="18" customHeight="1">
      <c r="A48" s="117">
        <v>10</v>
      </c>
      <c r="B48" s="125" t="s">
        <v>106</v>
      </c>
      <c r="C48" s="45">
        <v>10</v>
      </c>
      <c r="D48" s="72">
        <v>1</v>
      </c>
    </row>
    <row r="49" spans="1:4" ht="18" customHeight="1">
      <c r="A49" s="117">
        <v>11</v>
      </c>
      <c r="B49" s="126" t="s">
        <v>107</v>
      </c>
      <c r="C49" s="92">
        <v>1</v>
      </c>
      <c r="D49" s="72">
        <v>1</v>
      </c>
    </row>
    <row r="50" spans="1:4" ht="18" customHeight="1">
      <c r="A50" s="120"/>
      <c r="B50" s="127"/>
      <c r="C50" s="92">
        <v>6</v>
      </c>
      <c r="D50" s="72">
        <v>1</v>
      </c>
    </row>
    <row r="51" spans="1:4" s="71" customFormat="1" ht="18" customHeight="1">
      <c r="A51" s="91"/>
      <c r="B51" s="90" t="s">
        <v>25</v>
      </c>
      <c r="C51" s="46"/>
      <c r="D51" s="46">
        <f>SUM(D9:D50)</f>
        <v>50</v>
      </c>
    </row>
    <row r="52" ht="10.5" customHeight="1">
      <c r="D52" s="76"/>
    </row>
    <row r="53" spans="1:14" s="11" customFormat="1" ht="18">
      <c r="A53" s="36" t="s">
        <v>174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</sheetData>
  <sheetProtection/>
  <mergeCells count="21">
    <mergeCell ref="B33:B38"/>
    <mergeCell ref="A15:A23"/>
    <mergeCell ref="A33:A38"/>
    <mergeCell ref="B15:B23"/>
    <mergeCell ref="A28:A32"/>
    <mergeCell ref="C3:D3"/>
    <mergeCell ref="A25:A27"/>
    <mergeCell ref="D7:D8"/>
    <mergeCell ref="B9:B14"/>
    <mergeCell ref="B25:B27"/>
    <mergeCell ref="A9:A14"/>
    <mergeCell ref="A4:D4"/>
    <mergeCell ref="A5:D5"/>
    <mergeCell ref="A7:A8"/>
    <mergeCell ref="B7:B8"/>
    <mergeCell ref="C7:C8"/>
    <mergeCell ref="A44:A46"/>
    <mergeCell ref="B44:B46"/>
    <mergeCell ref="B42:B43"/>
    <mergeCell ref="B28:B32"/>
    <mergeCell ref="A42:A43"/>
  </mergeCells>
  <printOptions/>
  <pageMargins left="0.7874015748031497" right="0.3937007874015748" top="0.3937007874015748" bottom="0.15748031496062992" header="0.2362204724409449" footer="0.275590551181102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SheetLayoutView="100" zoomScalePageLayoutView="0" workbookViewId="0" topLeftCell="A1">
      <selection activeCell="A17" sqref="A17"/>
    </sheetView>
  </sheetViews>
  <sheetFormatPr defaultColWidth="9.125" defaultRowHeight="12.75"/>
  <cols>
    <col min="1" max="1" width="3.875" style="5" customWidth="1"/>
    <col min="2" max="2" width="124.125" style="5" customWidth="1"/>
    <col min="3" max="3" width="21.875" style="5" customWidth="1"/>
    <col min="4" max="4" width="22.50390625" style="5" customWidth="1"/>
    <col min="5" max="16384" width="9.125" style="5" customWidth="1"/>
  </cols>
  <sheetData>
    <row r="1" spans="3:4" ht="18">
      <c r="C1" s="11"/>
      <c r="D1" s="70" t="s">
        <v>51</v>
      </c>
    </row>
    <row r="2" spans="3:4" ht="18">
      <c r="C2" s="11" t="s">
        <v>163</v>
      </c>
      <c r="D2" s="11"/>
    </row>
    <row r="3" spans="3:4" ht="19.5" customHeight="1">
      <c r="C3" s="157" t="s">
        <v>175</v>
      </c>
      <c r="D3" s="157"/>
    </row>
    <row r="4" spans="3:4" ht="18">
      <c r="C4" s="11"/>
      <c r="D4" s="11"/>
    </row>
    <row r="5" spans="1:4" ht="17.25">
      <c r="A5" s="149" t="s">
        <v>28</v>
      </c>
      <c r="B5" s="149"/>
      <c r="C5" s="149"/>
      <c r="D5" s="149"/>
    </row>
    <row r="6" spans="1:4" ht="24" customHeight="1">
      <c r="A6" s="155" t="s">
        <v>116</v>
      </c>
      <c r="B6" s="155"/>
      <c r="C6" s="155"/>
      <c r="D6" s="155"/>
    </row>
    <row r="7" ht="15" customHeight="1">
      <c r="B7" s="71"/>
    </row>
    <row r="8" spans="1:4" ht="12.75" customHeight="1">
      <c r="A8" s="161" t="s">
        <v>24</v>
      </c>
      <c r="B8" s="161" t="s">
        <v>0</v>
      </c>
      <c r="C8" s="161" t="s">
        <v>77</v>
      </c>
      <c r="D8" s="161" t="s">
        <v>78</v>
      </c>
    </row>
    <row r="9" spans="1:4" ht="27" customHeight="1">
      <c r="A9" s="161"/>
      <c r="B9" s="161"/>
      <c r="C9" s="161"/>
      <c r="D9" s="161"/>
    </row>
    <row r="10" spans="1:4" ht="18" customHeight="1">
      <c r="A10" s="80">
        <v>1</v>
      </c>
      <c r="B10" s="94" t="s">
        <v>131</v>
      </c>
      <c r="C10" s="45">
        <v>1</v>
      </c>
      <c r="D10" s="72">
        <v>1</v>
      </c>
    </row>
    <row r="11" spans="1:4" ht="18" customHeight="1">
      <c r="A11" s="117">
        <v>2</v>
      </c>
      <c r="B11" s="94" t="s">
        <v>156</v>
      </c>
      <c r="C11" s="45">
        <v>2</v>
      </c>
      <c r="D11" s="72">
        <v>4</v>
      </c>
    </row>
    <row r="12" spans="1:4" ht="18" customHeight="1">
      <c r="A12" s="73">
        <v>3</v>
      </c>
      <c r="B12" s="78" t="s">
        <v>155</v>
      </c>
      <c r="C12" s="45">
        <v>1</v>
      </c>
      <c r="D12" s="72">
        <v>1</v>
      </c>
    </row>
    <row r="13" spans="1:4" s="71" customFormat="1" ht="18" customHeight="1">
      <c r="A13" s="74"/>
      <c r="B13" s="75" t="s">
        <v>25</v>
      </c>
      <c r="C13" s="46">
        <f>SUM(C10:C12)</f>
        <v>4</v>
      </c>
      <c r="D13" s="46">
        <f>SUM(D10:D12)</f>
        <v>6</v>
      </c>
    </row>
    <row r="14" ht="39.75" customHeight="1">
      <c r="D14" s="76"/>
    </row>
    <row r="15" spans="1:15" s="11" customFormat="1" ht="18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s="11" customFormat="1" ht="18">
      <c r="A16" s="36" t="s">
        <v>176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</sheetData>
  <sheetProtection/>
  <mergeCells count="7">
    <mergeCell ref="C3:D3"/>
    <mergeCell ref="A5:D5"/>
    <mergeCell ref="A6:D6"/>
    <mergeCell ref="A8:A9"/>
    <mergeCell ref="B8:B9"/>
    <mergeCell ref="C8:C9"/>
    <mergeCell ref="D8:D9"/>
  </mergeCells>
  <printOptions/>
  <pageMargins left="0.7874015748031497" right="0.3937007874015748" top="0.3937007874015748" bottom="0.15748031496062992" header="0.2362204724409449" footer="0.2755905511811024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selection activeCell="A17" sqref="A17"/>
    </sheetView>
  </sheetViews>
  <sheetFormatPr defaultColWidth="9.125" defaultRowHeight="12.75"/>
  <cols>
    <col min="1" max="1" width="3.875" style="1" customWidth="1"/>
    <col min="2" max="2" width="58.625" style="1" customWidth="1"/>
    <col min="3" max="3" width="27.125" style="1" customWidth="1"/>
    <col min="4" max="4" width="44.00390625" style="1" customWidth="1"/>
    <col min="5" max="16384" width="9.125" style="1" customWidth="1"/>
  </cols>
  <sheetData>
    <row r="1" spans="3:4" ht="18">
      <c r="C1" s="11"/>
      <c r="D1" s="70" t="s">
        <v>52</v>
      </c>
    </row>
    <row r="2" spans="3:4" ht="18">
      <c r="C2" s="11"/>
      <c r="D2" s="11" t="s">
        <v>163</v>
      </c>
    </row>
    <row r="3" spans="3:4" ht="18" customHeight="1">
      <c r="C3" s="109"/>
      <c r="D3" s="109" t="s">
        <v>175</v>
      </c>
    </row>
    <row r="4" ht="18">
      <c r="D4" s="33"/>
    </row>
    <row r="6" spans="1:4" ht="29.25" customHeight="1">
      <c r="A6" s="158" t="s">
        <v>28</v>
      </c>
      <c r="B6" s="158"/>
      <c r="C6" s="158"/>
      <c r="D6" s="158"/>
    </row>
    <row r="7" spans="1:4" ht="27.75" customHeight="1">
      <c r="A7" s="159" t="s">
        <v>117</v>
      </c>
      <c r="B7" s="159"/>
      <c r="C7" s="159"/>
      <c r="D7" s="159"/>
    </row>
    <row r="8" ht="12.75" customHeight="1">
      <c r="B8" s="2"/>
    </row>
    <row r="9" spans="1:4" ht="12.75" customHeight="1">
      <c r="A9" s="160" t="s">
        <v>24</v>
      </c>
      <c r="B9" s="160" t="s">
        <v>0</v>
      </c>
      <c r="C9" s="160" t="s">
        <v>82</v>
      </c>
      <c r="D9" s="160" t="s">
        <v>38</v>
      </c>
    </row>
    <row r="10" spans="1:4" ht="18.75" customHeight="1">
      <c r="A10" s="160"/>
      <c r="B10" s="160"/>
      <c r="C10" s="160"/>
      <c r="D10" s="160"/>
    </row>
    <row r="11" spans="1:4" s="130" customFormat="1" ht="54.75" customHeight="1">
      <c r="A11" s="128">
        <v>1</v>
      </c>
      <c r="B11" s="97" t="s">
        <v>118</v>
      </c>
      <c r="C11" s="129">
        <v>16</v>
      </c>
      <c r="D11" s="128">
        <v>282</v>
      </c>
    </row>
    <row r="12" ht="12.75">
      <c r="D12" s="3"/>
    </row>
    <row r="15" spans="1:15" s="33" customFormat="1" ht="18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s="33" customFormat="1" ht="18">
      <c r="A16" s="36" t="s">
        <v>177</v>
      </c>
      <c r="B16" s="36"/>
      <c r="C16" s="43"/>
      <c r="D16" s="4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>
      <c r="A19" s="12"/>
      <c r="B19" s="12"/>
      <c r="C19" s="12"/>
      <c r="D19" s="5"/>
      <c r="E19" s="5"/>
      <c r="F19" s="5"/>
      <c r="G19" s="5"/>
      <c r="H19" s="5"/>
      <c r="I19" s="5"/>
      <c r="J19" s="12"/>
      <c r="K19" s="5"/>
      <c r="L19" s="5"/>
      <c r="M19" s="5"/>
      <c r="N19" s="5"/>
      <c r="O19" s="5"/>
    </row>
  </sheetData>
  <sheetProtection/>
  <mergeCells count="6">
    <mergeCell ref="A6:D6"/>
    <mergeCell ref="A7:D7"/>
    <mergeCell ref="A9:A10"/>
    <mergeCell ref="B9:B10"/>
    <mergeCell ref="C9:C10"/>
    <mergeCell ref="D9:D10"/>
  </mergeCells>
  <printOptions/>
  <pageMargins left="0.7874015748031497" right="0.3937007874015748" top="0.3937007874015748" bottom="0.3937007874015748" header="0.2362204724409449" footer="0.275590551181102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8" sqref="A28"/>
    </sheetView>
  </sheetViews>
  <sheetFormatPr defaultColWidth="9.125" defaultRowHeight="12.75"/>
  <cols>
    <col min="1" max="1" width="4.00390625" style="28" customWidth="1"/>
    <col min="2" max="2" width="39.375" style="23" customWidth="1"/>
    <col min="3" max="6" width="10.625" style="5" customWidth="1"/>
    <col min="7" max="7" width="18.875" style="5" customWidth="1"/>
    <col min="8" max="8" width="17.50390625" style="5" customWidth="1"/>
    <col min="9" max="16384" width="9.125" style="5" customWidth="1"/>
  </cols>
  <sheetData>
    <row r="1" spans="3:8" ht="18">
      <c r="C1" s="11"/>
      <c r="D1" s="11"/>
      <c r="E1" s="11"/>
      <c r="F1" s="11"/>
      <c r="G1" s="70"/>
      <c r="H1" s="131" t="s">
        <v>53</v>
      </c>
    </row>
    <row r="2" spans="3:8" ht="18">
      <c r="C2" s="11"/>
      <c r="D2" s="11"/>
      <c r="E2" s="11"/>
      <c r="F2" s="11" t="s">
        <v>163</v>
      </c>
      <c r="G2" s="11"/>
      <c r="H2" s="11"/>
    </row>
    <row r="3" spans="3:8" ht="20.25" customHeight="1">
      <c r="C3" s="11"/>
      <c r="D3" s="11"/>
      <c r="E3" s="11"/>
      <c r="F3" s="157" t="s">
        <v>175</v>
      </c>
      <c r="G3" s="157"/>
      <c r="H3" s="157"/>
    </row>
    <row r="4" spans="3:8" ht="18">
      <c r="C4" s="11"/>
      <c r="D4" s="11"/>
      <c r="E4" s="11"/>
      <c r="F4" s="11"/>
      <c r="G4" s="11"/>
      <c r="H4" s="11"/>
    </row>
    <row r="5" spans="3:8" ht="18">
      <c r="C5" s="11"/>
      <c r="D5" s="11"/>
      <c r="E5" s="11"/>
      <c r="F5" s="11"/>
      <c r="G5" s="11"/>
      <c r="H5" s="11"/>
    </row>
    <row r="6" spans="1:8" ht="17.25">
      <c r="A6" s="198" t="s">
        <v>28</v>
      </c>
      <c r="B6" s="198"/>
      <c r="C6" s="198"/>
      <c r="D6" s="198"/>
      <c r="E6" s="198"/>
      <c r="F6" s="198"/>
      <c r="G6" s="198"/>
      <c r="H6" s="198"/>
    </row>
    <row r="7" spans="1:8" s="6" customFormat="1" ht="44.25" customHeight="1">
      <c r="A7" s="199" t="s">
        <v>120</v>
      </c>
      <c r="B7" s="199"/>
      <c r="C7" s="199"/>
      <c r="D7" s="199"/>
      <c r="E7" s="199"/>
      <c r="F7" s="199"/>
      <c r="G7" s="199"/>
      <c r="H7" s="199"/>
    </row>
    <row r="8" spans="1:8" s="6" customFormat="1" ht="12" customHeight="1">
      <c r="A8" s="34"/>
      <c r="B8" s="25"/>
      <c r="H8" s="8"/>
    </row>
    <row r="9" spans="1:8" s="6" customFormat="1" ht="33" customHeight="1">
      <c r="A9" s="143" t="s">
        <v>24</v>
      </c>
      <c r="B9" s="144" t="s">
        <v>0</v>
      </c>
      <c r="C9" s="139" t="s">
        <v>7</v>
      </c>
      <c r="D9" s="139"/>
      <c r="E9" s="139" t="s">
        <v>8</v>
      </c>
      <c r="F9" s="139"/>
      <c r="G9" s="144" t="s">
        <v>93</v>
      </c>
      <c r="H9" s="144"/>
    </row>
    <row r="10" spans="1:8" s="6" customFormat="1" ht="24.75" customHeight="1">
      <c r="A10" s="143"/>
      <c r="B10" s="144"/>
      <c r="C10" s="19" t="s">
        <v>14</v>
      </c>
      <c r="D10" s="19" t="s">
        <v>15</v>
      </c>
      <c r="E10" s="19" t="s">
        <v>14</v>
      </c>
      <c r="F10" s="19" t="s">
        <v>15</v>
      </c>
      <c r="G10" s="19" t="s">
        <v>14</v>
      </c>
      <c r="H10" s="19" t="s">
        <v>15</v>
      </c>
    </row>
    <row r="11" spans="1:8" s="6" customFormat="1" ht="18.75" customHeight="1">
      <c r="A11" s="26">
        <v>1</v>
      </c>
      <c r="B11" s="31" t="s">
        <v>66</v>
      </c>
      <c r="C11" s="26">
        <v>1</v>
      </c>
      <c r="D11" s="26">
        <v>12</v>
      </c>
      <c r="E11" s="26">
        <v>1</v>
      </c>
      <c r="F11" s="26">
        <v>14</v>
      </c>
      <c r="G11" s="26">
        <f>C11+E11</f>
        <v>2</v>
      </c>
      <c r="H11" s="26">
        <f>D11+F11</f>
        <v>26</v>
      </c>
    </row>
    <row r="12" spans="1:8" s="6" customFormat="1" ht="18.75" customHeight="1">
      <c r="A12" s="26">
        <v>2</v>
      </c>
      <c r="B12" s="31" t="s">
        <v>67</v>
      </c>
      <c r="C12" s="26">
        <v>1</v>
      </c>
      <c r="D12" s="26">
        <v>11</v>
      </c>
      <c r="E12" s="26">
        <v>1</v>
      </c>
      <c r="F12" s="26">
        <v>8</v>
      </c>
      <c r="G12" s="26">
        <f aca="true" t="shared" si="0" ref="G12:G23">C12+E12</f>
        <v>2</v>
      </c>
      <c r="H12" s="26">
        <f aca="true" t="shared" si="1" ref="H12:H23">D12+F12</f>
        <v>19</v>
      </c>
    </row>
    <row r="13" spans="1:8" s="62" customFormat="1" ht="18.75" customHeight="1">
      <c r="A13" s="26">
        <v>3</v>
      </c>
      <c r="B13" s="31" t="s">
        <v>140</v>
      </c>
      <c r="C13" s="26">
        <v>1</v>
      </c>
      <c r="D13" s="26">
        <v>30</v>
      </c>
      <c r="E13" s="26">
        <v>1</v>
      </c>
      <c r="F13" s="26">
        <v>23</v>
      </c>
      <c r="G13" s="26">
        <f t="shared" si="0"/>
        <v>2</v>
      </c>
      <c r="H13" s="26">
        <f t="shared" si="1"/>
        <v>53</v>
      </c>
    </row>
    <row r="14" spans="1:8" s="6" customFormat="1" ht="18.75" customHeight="1">
      <c r="A14" s="26">
        <v>4</v>
      </c>
      <c r="B14" s="31" t="s">
        <v>94</v>
      </c>
      <c r="C14" s="26">
        <v>1</v>
      </c>
      <c r="D14" s="26">
        <v>29</v>
      </c>
      <c r="E14" s="26">
        <v>1</v>
      </c>
      <c r="F14" s="26">
        <v>22</v>
      </c>
      <c r="G14" s="26">
        <f t="shared" si="0"/>
        <v>2</v>
      </c>
      <c r="H14" s="26">
        <f t="shared" si="1"/>
        <v>51</v>
      </c>
    </row>
    <row r="15" spans="1:8" s="6" customFormat="1" ht="18.75" customHeight="1">
      <c r="A15" s="26">
        <v>5</v>
      </c>
      <c r="B15" s="31" t="s">
        <v>95</v>
      </c>
      <c r="C15" s="26">
        <v>1</v>
      </c>
      <c r="D15" s="26">
        <v>18</v>
      </c>
      <c r="E15" s="26">
        <v>1</v>
      </c>
      <c r="F15" s="26">
        <v>12</v>
      </c>
      <c r="G15" s="26">
        <f t="shared" si="0"/>
        <v>2</v>
      </c>
      <c r="H15" s="26">
        <f t="shared" si="1"/>
        <v>30</v>
      </c>
    </row>
    <row r="16" spans="1:8" s="6" customFormat="1" ht="18.75" customHeight="1">
      <c r="A16" s="26">
        <v>6</v>
      </c>
      <c r="B16" s="31" t="s">
        <v>97</v>
      </c>
      <c r="C16" s="26">
        <v>1</v>
      </c>
      <c r="D16" s="26">
        <v>15</v>
      </c>
      <c r="E16" s="26">
        <v>1</v>
      </c>
      <c r="F16" s="26">
        <v>14</v>
      </c>
      <c r="G16" s="26">
        <f t="shared" si="0"/>
        <v>2</v>
      </c>
      <c r="H16" s="26">
        <f t="shared" si="1"/>
        <v>29</v>
      </c>
    </row>
    <row r="17" spans="1:8" s="6" customFormat="1" ht="18.75" customHeight="1">
      <c r="A17" s="26">
        <v>7</v>
      </c>
      <c r="B17" s="31" t="s">
        <v>98</v>
      </c>
      <c r="C17" s="26">
        <v>1</v>
      </c>
      <c r="D17" s="26">
        <v>6</v>
      </c>
      <c r="E17" s="26">
        <v>1</v>
      </c>
      <c r="F17" s="26">
        <v>5</v>
      </c>
      <c r="G17" s="26">
        <f t="shared" si="0"/>
        <v>2</v>
      </c>
      <c r="H17" s="26">
        <f t="shared" si="1"/>
        <v>11</v>
      </c>
    </row>
    <row r="18" spans="1:8" s="6" customFormat="1" ht="18.75" customHeight="1">
      <c r="A18" s="26">
        <v>8</v>
      </c>
      <c r="B18" s="31" t="s">
        <v>137</v>
      </c>
      <c r="C18" s="26">
        <v>1</v>
      </c>
      <c r="D18" s="26">
        <v>6</v>
      </c>
      <c r="E18" s="26">
        <v>1</v>
      </c>
      <c r="F18" s="26">
        <v>7</v>
      </c>
      <c r="G18" s="26">
        <f t="shared" si="0"/>
        <v>2</v>
      </c>
      <c r="H18" s="26">
        <f t="shared" si="1"/>
        <v>13</v>
      </c>
    </row>
    <row r="19" spans="1:8" s="6" customFormat="1" ht="18.75" customHeight="1">
      <c r="A19" s="26">
        <v>9</v>
      </c>
      <c r="B19" s="31" t="s">
        <v>101</v>
      </c>
      <c r="C19" s="26"/>
      <c r="D19" s="26"/>
      <c r="E19" s="26">
        <v>1</v>
      </c>
      <c r="F19" s="26">
        <v>9</v>
      </c>
      <c r="G19" s="26">
        <f t="shared" si="0"/>
        <v>1</v>
      </c>
      <c r="H19" s="26">
        <f t="shared" si="1"/>
        <v>9</v>
      </c>
    </row>
    <row r="20" spans="1:8" s="6" customFormat="1" ht="18.75" customHeight="1">
      <c r="A20" s="26">
        <v>10</v>
      </c>
      <c r="B20" s="31" t="s">
        <v>102</v>
      </c>
      <c r="C20" s="26"/>
      <c r="D20" s="26"/>
      <c r="E20" s="26">
        <v>1</v>
      </c>
      <c r="F20" s="26">
        <v>5</v>
      </c>
      <c r="G20" s="26">
        <f t="shared" si="0"/>
        <v>1</v>
      </c>
      <c r="H20" s="26">
        <f t="shared" si="1"/>
        <v>5</v>
      </c>
    </row>
    <row r="21" spans="1:8" s="6" customFormat="1" ht="18.75" customHeight="1">
      <c r="A21" s="26">
        <v>11</v>
      </c>
      <c r="B21" s="31" t="s">
        <v>103</v>
      </c>
      <c r="C21" s="26">
        <v>1</v>
      </c>
      <c r="D21" s="26">
        <v>7</v>
      </c>
      <c r="E21" s="26"/>
      <c r="F21" s="26"/>
      <c r="G21" s="26">
        <f t="shared" si="0"/>
        <v>1</v>
      </c>
      <c r="H21" s="26">
        <f t="shared" si="1"/>
        <v>7</v>
      </c>
    </row>
    <row r="22" spans="1:8" s="6" customFormat="1" ht="18.75" customHeight="1">
      <c r="A22" s="26">
        <v>12</v>
      </c>
      <c r="B22" s="31" t="s">
        <v>105</v>
      </c>
      <c r="C22" s="26">
        <v>1</v>
      </c>
      <c r="D22" s="26">
        <v>9</v>
      </c>
      <c r="E22" s="26">
        <v>1</v>
      </c>
      <c r="F22" s="26">
        <v>8</v>
      </c>
      <c r="G22" s="26">
        <f t="shared" si="0"/>
        <v>2</v>
      </c>
      <c r="H22" s="26">
        <f t="shared" si="1"/>
        <v>17</v>
      </c>
    </row>
    <row r="23" spans="1:8" s="6" customFormat="1" ht="18.75" customHeight="1">
      <c r="A23" s="26">
        <v>13</v>
      </c>
      <c r="B23" s="31" t="s">
        <v>106</v>
      </c>
      <c r="C23" s="26">
        <v>1</v>
      </c>
      <c r="D23" s="26">
        <v>7</v>
      </c>
      <c r="E23" s="26">
        <v>1</v>
      </c>
      <c r="F23" s="26">
        <v>5</v>
      </c>
      <c r="G23" s="26">
        <f t="shared" si="0"/>
        <v>2</v>
      </c>
      <c r="H23" s="26">
        <f t="shared" si="1"/>
        <v>12</v>
      </c>
    </row>
    <row r="24" spans="1:8" s="6" customFormat="1" ht="24" customHeight="1">
      <c r="A24" s="32"/>
      <c r="B24" s="81" t="s">
        <v>25</v>
      </c>
      <c r="C24" s="32">
        <f aca="true" t="shared" si="2" ref="C24:H24">SUM(C11:C23)</f>
        <v>11</v>
      </c>
      <c r="D24" s="32">
        <f t="shared" si="2"/>
        <v>150</v>
      </c>
      <c r="E24" s="32">
        <f t="shared" si="2"/>
        <v>12</v>
      </c>
      <c r="F24" s="32">
        <f t="shared" si="2"/>
        <v>132</v>
      </c>
      <c r="G24" s="32">
        <f t="shared" si="2"/>
        <v>23</v>
      </c>
      <c r="H24" s="32">
        <f t="shared" si="2"/>
        <v>282</v>
      </c>
    </row>
    <row r="25" spans="1:2" s="6" customFormat="1" ht="19.5" customHeight="1">
      <c r="A25" s="34"/>
      <c r="B25" s="22"/>
    </row>
    <row r="26" spans="1:2" s="13" customFormat="1" ht="17.25">
      <c r="A26" s="35"/>
      <c r="B26" s="35"/>
    </row>
    <row r="27" spans="1:2" s="12" customFormat="1" ht="17.25">
      <c r="A27" s="36" t="s">
        <v>178</v>
      </c>
      <c r="B27" s="36"/>
    </row>
  </sheetData>
  <sheetProtection/>
  <mergeCells count="8">
    <mergeCell ref="F3:H3"/>
    <mergeCell ref="C9:D9"/>
    <mergeCell ref="E9:F9"/>
    <mergeCell ref="G9:H9"/>
    <mergeCell ref="A6:H6"/>
    <mergeCell ref="A7:H7"/>
    <mergeCell ref="A9:A10"/>
    <mergeCell ref="B9:B10"/>
  </mergeCells>
  <printOptions/>
  <pageMargins left="0.7874015748031497" right="0.3937007874015748" top="0.3937007874015748" bottom="0.3937007874015748" header="0.11811023622047245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Владелец</cp:lastModifiedBy>
  <cp:lastPrinted>2021-09-15T05:27:52Z</cp:lastPrinted>
  <dcterms:created xsi:type="dcterms:W3CDTF">2004-02-13T11:49:11Z</dcterms:created>
  <dcterms:modified xsi:type="dcterms:W3CDTF">2021-09-15T05:28:16Z</dcterms:modified>
  <cp:category/>
  <cp:version/>
  <cp:contentType/>
  <cp:contentStatus/>
</cp:coreProperties>
</file>