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'дод.6'!$B$1:$L$57</definedName>
  </definedNames>
  <calcPr fullCalcOnLoad="1"/>
</workbook>
</file>

<file path=xl/sharedStrings.xml><?xml version="1.0" encoding="utf-8"?>
<sst xmlns="http://schemas.openxmlformats.org/spreadsheetml/2006/main" count="128" uniqueCount="108">
  <si>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</si>
  <si>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</si>
  <si>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</si>
  <si>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</si>
  <si>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</si>
  <si>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</si>
  <si>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</si>
  <si>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</si>
  <si>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</si>
  <si>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</si>
  <si>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</si>
  <si>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</si>
  <si>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</si>
  <si>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</si>
  <si>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</si>
  <si>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</si>
  <si>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</si>
  <si>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</si>
  <si>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</si>
  <si>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</si>
  <si>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</si>
  <si>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</si>
  <si>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</si>
  <si>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</si>
  <si>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</si>
  <si>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</si>
  <si>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</si>
  <si>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</si>
  <si>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</si>
  <si>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</si>
  <si>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</si>
  <si>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</si>
  <si>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</si>
  <si>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</si>
  <si>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</si>
  <si>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</si>
  <si>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</si>
  <si>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</si>
  <si>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</si>
  <si>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</si>
  <si>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</si>
  <si>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</si>
  <si>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</si>
  <si>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</si>
  <si>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</si>
  <si>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</si>
  <si>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</si>
  <si>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</si>
  <si>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</si>
  <si>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</si>
  <si>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</si>
  <si>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</si>
  <si>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</si>
  <si>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</si>
  <si>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</si>
  <si>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</si>
  <si>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</si>
  <si>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</si>
  <si>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</si>
  <si>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</si>
  <si>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</si>
  <si>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</si>
  <si>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</si>
  <si>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</si>
  <si>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</si>
  <si>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</si>
  <si>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</si>
  <si>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</si>
  <si>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</si>
  <si>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</si>
  <si>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</si>
  <si>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</si>
  <si>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</si>
  <si>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</si>
  <si>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</si>
  <si>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</si>
  <si>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</si>
  <si>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</si>
  <si>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</si>
  <si>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</si>
  <si>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</si>
  <si>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</si>
  <si>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</si>
  <si>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</si>
  <si>
    <t>0611021</t>
  </si>
  <si>
    <t>1021</t>
  </si>
  <si>
    <t>0921</t>
  </si>
  <si>
    <t xml:space="preserve">Надання загальної середньої освіти закладами загальної середньої освіти </t>
  </si>
  <si>
    <t>Реконструкція системи газопостачання КЗ "Вовчанський ліцей №3 Вовчанської міської ради Чугуївського району Харківської області" по вулиці Зернова,будинок 43 в м. Вовчанськ Харківської області</t>
  </si>
  <si>
    <t>Капітальний ремонт санвузлів та зовнішньої каналізації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</si>
  <si>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субвенція обласному бюджету на співфінансування придбання шкільного автобуса</t>
  </si>
  <si>
    <t>0117310</t>
  </si>
  <si>
    <t>0490</t>
  </si>
  <si>
    <t>Будівництво 1 об'єктів житлово-комунального господарства</t>
  </si>
  <si>
    <t>Реконструкція вуличного освітлення</t>
  </si>
  <si>
    <r>
      <t>Будівництво</t>
    </r>
    <r>
      <rPr>
        <vertAlign val="superscript"/>
        <sz val="11"/>
        <rFont val="Times New Roman"/>
        <family val="1"/>
      </rPr>
      <t xml:space="preserve"> 1</t>
    </r>
    <r>
      <rPr>
        <sz val="11"/>
        <rFont val="Times New Roman"/>
        <family val="1"/>
      </rPr>
      <t xml:space="preserve"> освітніх установ та закладів</t>
    </r>
  </si>
  <si>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 (Реставрація)</t>
  </si>
  <si>
    <t>Ремонт реставраційний (покрівля та горищне перекриття) Комунального закладу ''Вовчанський ліцей № 2 Вовчанської міської ради Чугуївського району Харківської області''  (м.Вовчанськ, вул.Гагаріна, 12)</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</si>
  <si>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</si>
  <si>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Секретар міської ради                                                                                                                                                 Ольга ТОПОРКОВА</t>
  </si>
  <si>
    <t xml:space="preserve"> Додаток  5
до  рішення  ХVІІ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</si>
  <si>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субвенція обласному бюджету на співфінансування придбання мультифункціональних спортивних майданчиків</t>
  </si>
  <si>
    <t>0611141</t>
  </si>
  <si>
    <t>1141</t>
  </si>
  <si>
    <t>0990</t>
  </si>
  <si>
    <t>Забезпечення діяльності інших закладів у сфері освіти</t>
  </si>
  <si>
    <t>«Капітальний ремонт дороги по вул. Шевченка в м. Вовчанськ, Чугуївського району, Харківської області»</t>
  </si>
  <si>
    <t>Підготував 
Заступник начальника
фінансового відділу                                                                                                                                                                 Ірина ЧЕРЕДНІЧЕНКО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</si>
</sst>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5">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2"/>
      <name val="Times New Roman"/>
      <family val="1"/>
    </font>
    <font>
      <sz val="10"/>
      <color indexed="8"/>
      <name val="Arial"/>
      <family val="2"/>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0" fillId="0" borderId="13" xfId="105" applyFont="1" applyFill="1" applyBorder="1" applyAlignment="1">
      <alignment horizontal="left" vertical="center" wrapText="1"/>
      <protection/>
    </xf>
    <xf numFmtId="3" fontId="27" fillId="0" borderId="13" xfId="0" applyNumberFormat="1" applyFont="1" applyBorder="1" applyAlignment="1">
      <alignment horizontal="center" vertical="center" wrapText="1"/>
    </xf>
    <xf numFmtId="3" fontId="27" fillId="0" borderId="13" xfId="0" applyNumberFormat="1" applyFont="1" applyFill="1" applyBorder="1" applyAlignment="1">
      <alignment horizontal="center" vertical="center" wrapText="1"/>
    </xf>
    <xf numFmtId="0" fontId="37" fillId="0" borderId="0" xfId="0" applyFont="1" applyFill="1" applyAlignment="1">
      <alignment/>
    </xf>
    <xf numFmtId="0" fontId="29" fillId="26" borderId="0" xfId="0" applyNumberFormat="1" applyFont="1" applyFill="1" applyBorder="1" applyAlignment="1" applyProtection="1">
      <alignment vertical="center" wrapText="1"/>
      <protection/>
    </xf>
    <xf numFmtId="0" fontId="29" fillId="26" borderId="0" xfId="0" applyNumberFormat="1" applyFont="1" applyFill="1" applyBorder="1" applyAlignment="1" applyProtection="1">
      <alignment horizontal="left" vertical="center" wrapText="1"/>
      <protection/>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29" fillId="0" borderId="0" xfId="0" applyFont="1" applyFill="1" applyAlignment="1">
      <alignment horizontal="left" vertical="center" wrapText="1"/>
    </xf>
    <xf numFmtId="0" fontId="37" fillId="0" borderId="0" xfId="0" applyFont="1" applyFill="1" applyAlignment="1">
      <alignment horizontal="left"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0"/>
  <sheetViews>
    <sheetView tabSelected="1" view="pageBreakPreview" zoomScale="75" zoomScaleSheetLayoutView="75" zoomScalePageLayoutView="0" workbookViewId="0" topLeftCell="B49">
      <selection activeCell="C58" sqref="C58"/>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51"/>
      <c r="D1" s="51"/>
      <c r="E1" s="51"/>
      <c r="F1" s="51"/>
      <c r="G1" s="51"/>
      <c r="H1" s="51"/>
      <c r="I1" s="51"/>
      <c r="J1" s="51"/>
      <c r="K1" s="51"/>
      <c r="L1" s="51"/>
    </row>
    <row r="2" spans="7:12" ht="135.75" customHeight="1">
      <c r="G2" s="37"/>
      <c r="H2" s="37"/>
      <c r="I2" s="37"/>
      <c r="J2" s="56" t="s">
        <v>100</v>
      </c>
      <c r="K2" s="56"/>
      <c r="L2" s="56"/>
    </row>
    <row r="3" spans="1:12" ht="73.5" customHeight="1">
      <c r="A3" s="1"/>
      <c r="B3" s="1"/>
      <c r="C3" s="52" t="s">
        <v>34</v>
      </c>
      <c r="D3" s="53"/>
      <c r="E3" s="53"/>
      <c r="F3" s="53"/>
      <c r="G3" s="53"/>
      <c r="H3" s="53"/>
      <c r="I3" s="53"/>
      <c r="J3" s="53"/>
      <c r="K3" s="53"/>
      <c r="L3" s="53"/>
    </row>
    <row r="4" spans="1:12" ht="17.25" customHeight="1">
      <c r="A4" s="1"/>
      <c r="B4" s="1"/>
      <c r="C4" s="54">
        <v>20535000000</v>
      </c>
      <c r="D4" s="54"/>
      <c r="E4" s="30"/>
      <c r="F4" s="30"/>
      <c r="G4" s="30"/>
      <c r="H4" s="30"/>
      <c r="I4" s="30"/>
      <c r="J4" s="30"/>
      <c r="K4" s="30"/>
      <c r="L4" s="30"/>
    </row>
    <row r="5" spans="3:12" ht="15.75">
      <c r="C5" s="55" t="s">
        <v>9</v>
      </c>
      <c r="D5" s="55"/>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7020670</v>
      </c>
      <c r="L8" s="22"/>
      <c r="M8" s="24"/>
    </row>
    <row r="9" spans="3:13" ht="49.5" customHeight="1">
      <c r="C9" s="28" t="s">
        <v>21</v>
      </c>
      <c r="D9" s="28"/>
      <c r="E9" s="28"/>
      <c r="F9" s="36" t="s">
        <v>22</v>
      </c>
      <c r="G9" s="19"/>
      <c r="H9" s="19"/>
      <c r="I9" s="19"/>
      <c r="J9" s="19"/>
      <c r="K9" s="21">
        <f>K10+K14+K15+K11+K12+K13+K21+K20</f>
        <v>7020670</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hidden="1">
      <c r="C11" s="28" t="s">
        <v>44</v>
      </c>
      <c r="D11" s="29" t="s">
        <v>45</v>
      </c>
      <c r="E11" s="29" t="s">
        <v>46</v>
      </c>
      <c r="F11" s="18" t="s">
        <v>47</v>
      </c>
      <c r="G11" s="19"/>
      <c r="H11" s="19"/>
      <c r="I11" s="19"/>
      <c r="J11" s="19"/>
      <c r="K11" s="21"/>
      <c r="L11" s="22"/>
      <c r="M11" s="24"/>
    </row>
    <row r="12" spans="3:13" ht="49.5" customHeight="1">
      <c r="C12" s="39" t="s">
        <v>48</v>
      </c>
      <c r="D12" s="38" t="s">
        <v>49</v>
      </c>
      <c r="E12" s="38" t="s">
        <v>50</v>
      </c>
      <c r="F12" s="42" t="s">
        <v>51</v>
      </c>
      <c r="G12" s="19" t="s">
        <v>31</v>
      </c>
      <c r="H12" s="19"/>
      <c r="I12" s="19"/>
      <c r="J12" s="19"/>
      <c r="K12" s="21">
        <v>38500</v>
      </c>
      <c r="L12" s="22"/>
      <c r="M12" s="24"/>
    </row>
    <row r="13" spans="3:13" ht="49.5" customHeight="1">
      <c r="C13" s="28" t="s">
        <v>54</v>
      </c>
      <c r="D13" s="29" t="s">
        <v>55</v>
      </c>
      <c r="E13" s="29" t="s">
        <v>13</v>
      </c>
      <c r="F13" s="18" t="s">
        <v>56</v>
      </c>
      <c r="G13" s="19" t="s">
        <v>31</v>
      </c>
      <c r="H13" s="19"/>
      <c r="I13" s="19"/>
      <c r="J13" s="19"/>
      <c r="K13" s="21">
        <f>99000+752000+50000</f>
        <v>901000</v>
      </c>
      <c r="L13" s="22"/>
      <c r="M13" s="24"/>
    </row>
    <row r="14" spans="3:13" ht="49.5" customHeight="1">
      <c r="C14" s="28" t="s">
        <v>23</v>
      </c>
      <c r="D14" s="29" t="s">
        <v>24</v>
      </c>
      <c r="E14" s="29" t="s">
        <v>13</v>
      </c>
      <c r="F14" s="18" t="s">
        <v>25</v>
      </c>
      <c r="G14" s="19"/>
      <c r="H14" s="19"/>
      <c r="I14" s="19"/>
      <c r="J14" s="19"/>
      <c r="K14" s="21">
        <f>K18+K19</f>
        <v>5850000</v>
      </c>
      <c r="L14" s="22"/>
      <c r="M14" s="24"/>
    </row>
    <row r="15" spans="3:13" ht="75.75" customHeight="1" hidden="1">
      <c r="C15" s="32"/>
      <c r="D15" s="33"/>
      <c r="E15" s="29"/>
      <c r="F15" s="34"/>
      <c r="G15" s="19"/>
      <c r="H15" s="19"/>
      <c r="I15" s="19"/>
      <c r="J15" s="19"/>
      <c r="K15" s="21"/>
      <c r="L15" s="22"/>
      <c r="M15" s="24"/>
    </row>
    <row r="16" spans="3:13" ht="63" customHeight="1" hidden="1">
      <c r="C16" s="32"/>
      <c r="D16" s="33"/>
      <c r="E16" s="29"/>
      <c r="F16" s="34"/>
      <c r="G16" s="19"/>
      <c r="H16" s="10"/>
      <c r="I16" s="10"/>
      <c r="J16" s="10"/>
      <c r="K16" s="21"/>
      <c r="L16" s="22"/>
      <c r="M16" s="24"/>
    </row>
    <row r="17" spans="3:13" ht="63" customHeight="1" hidden="1">
      <c r="C17" s="32"/>
      <c r="D17" s="33"/>
      <c r="E17" s="29"/>
      <c r="F17" s="34"/>
      <c r="G17" s="19"/>
      <c r="H17" s="10"/>
      <c r="I17" s="10"/>
      <c r="J17" s="10"/>
      <c r="K17" s="21"/>
      <c r="L17" s="22"/>
      <c r="M17" s="24"/>
    </row>
    <row r="18" spans="3:13" ht="30" customHeight="1">
      <c r="C18" s="32"/>
      <c r="D18" s="33"/>
      <c r="E18" s="29"/>
      <c r="F18" s="34"/>
      <c r="G18" s="19" t="s">
        <v>26</v>
      </c>
      <c r="H18" s="10"/>
      <c r="I18" s="10"/>
      <c r="J18" s="10"/>
      <c r="K18" s="21">
        <f>5350000</f>
        <v>5350000</v>
      </c>
      <c r="L18" s="22"/>
      <c r="M18" s="24"/>
    </row>
    <row r="19" spans="3:13" ht="36" customHeight="1">
      <c r="C19" s="32"/>
      <c r="D19" s="33"/>
      <c r="E19" s="29"/>
      <c r="F19" s="34"/>
      <c r="G19" s="19" t="s">
        <v>75</v>
      </c>
      <c r="H19" s="10"/>
      <c r="I19" s="10"/>
      <c r="J19" s="10"/>
      <c r="K19" s="21">
        <v>500000</v>
      </c>
      <c r="L19" s="22"/>
      <c r="M19" s="24"/>
    </row>
    <row r="20" spans="3:13" ht="36" customHeight="1">
      <c r="C20" s="32" t="s">
        <v>91</v>
      </c>
      <c r="D20" s="33">
        <v>7310</v>
      </c>
      <c r="E20" s="29" t="s">
        <v>92</v>
      </c>
      <c r="F20" s="18" t="s">
        <v>93</v>
      </c>
      <c r="G20" s="19" t="s">
        <v>94</v>
      </c>
      <c r="H20" s="10"/>
      <c r="I20" s="10"/>
      <c r="J20" s="10"/>
      <c r="K20" s="21">
        <v>35000</v>
      </c>
      <c r="L20" s="22"/>
      <c r="M20" s="24"/>
    </row>
    <row r="21" spans="3:13" ht="51" customHeight="1">
      <c r="C21" s="28" t="s">
        <v>61</v>
      </c>
      <c r="D21" s="29" t="s">
        <v>62</v>
      </c>
      <c r="E21" s="29" t="s">
        <v>63</v>
      </c>
      <c r="F21" s="18" t="s">
        <v>64</v>
      </c>
      <c r="G21" s="34"/>
      <c r="H21" s="10"/>
      <c r="I21" s="46"/>
      <c r="J21" s="10"/>
      <c r="K21" s="43">
        <f>K22+K23</f>
        <v>60000</v>
      </c>
      <c r="L21" s="22"/>
      <c r="M21" s="24"/>
    </row>
    <row r="22" spans="3:13" ht="51" customHeight="1">
      <c r="C22" s="28"/>
      <c r="D22" s="29"/>
      <c r="E22" s="29"/>
      <c r="F22" s="18"/>
      <c r="G22" s="34" t="s">
        <v>66</v>
      </c>
      <c r="H22" s="10" t="s">
        <v>36</v>
      </c>
      <c r="I22" s="46">
        <f>13835263+3078+184350</f>
        <v>14022691</v>
      </c>
      <c r="J22" s="10">
        <v>50</v>
      </c>
      <c r="K22" s="43">
        <f>60000-12960</f>
        <v>47040</v>
      </c>
      <c r="L22" s="22"/>
      <c r="M22" s="24"/>
    </row>
    <row r="23" spans="3:13" ht="51" customHeight="1">
      <c r="C23" s="28"/>
      <c r="D23" s="29"/>
      <c r="E23" s="29"/>
      <c r="F23" s="18"/>
      <c r="G23" s="45" t="s">
        <v>106</v>
      </c>
      <c r="H23" s="10">
        <v>2021</v>
      </c>
      <c r="I23" s="46"/>
      <c r="J23" s="10"/>
      <c r="K23" s="43">
        <v>12960</v>
      </c>
      <c r="L23" s="22"/>
      <c r="M23" s="24"/>
    </row>
    <row r="24" spans="3:13" ht="45.75" customHeight="1">
      <c r="C24" s="39" t="s">
        <v>57</v>
      </c>
      <c r="D24" s="40"/>
      <c r="E24" s="40"/>
      <c r="F24" s="41" t="s">
        <v>58</v>
      </c>
      <c r="G24" s="34"/>
      <c r="H24" s="10"/>
      <c r="I24" s="10"/>
      <c r="J24" s="10"/>
      <c r="K24" s="21">
        <f>K25</f>
        <v>12004824</v>
      </c>
      <c r="L24" s="22"/>
      <c r="M24" s="24"/>
    </row>
    <row r="25" spans="3:13" ht="42" customHeight="1">
      <c r="C25" s="28" t="s">
        <v>59</v>
      </c>
      <c r="D25" s="40"/>
      <c r="E25" s="40"/>
      <c r="F25" s="41" t="s">
        <v>60</v>
      </c>
      <c r="G25" s="34"/>
      <c r="H25" s="10"/>
      <c r="I25" s="10"/>
      <c r="J25" s="10"/>
      <c r="K25" s="21">
        <f>K29+K26+K28</f>
        <v>12004824</v>
      </c>
      <c r="L25" s="22"/>
      <c r="M25" s="24"/>
    </row>
    <row r="26" spans="3:13" ht="42" customHeight="1">
      <c r="C26" s="39" t="s">
        <v>84</v>
      </c>
      <c r="D26" s="38" t="s">
        <v>85</v>
      </c>
      <c r="E26" s="38" t="s">
        <v>86</v>
      </c>
      <c r="F26" s="42" t="s">
        <v>87</v>
      </c>
      <c r="G26" s="34"/>
      <c r="H26" s="10"/>
      <c r="I26" s="10"/>
      <c r="J26" s="10"/>
      <c r="K26" s="21">
        <f>K27</f>
        <v>693492</v>
      </c>
      <c r="L26" s="22"/>
      <c r="M26" s="24"/>
    </row>
    <row r="27" spans="3:13" ht="87" customHeight="1">
      <c r="C27" s="28"/>
      <c r="D27" s="40"/>
      <c r="E27" s="40"/>
      <c r="F27" s="41"/>
      <c r="G27" s="45" t="s">
        <v>89</v>
      </c>
      <c r="H27" s="10"/>
      <c r="I27" s="10"/>
      <c r="J27" s="10"/>
      <c r="K27" s="21">
        <f>480474+213018</f>
        <v>693492</v>
      </c>
      <c r="L27" s="22"/>
      <c r="M27" s="24"/>
    </row>
    <row r="28" spans="3:13" ht="42" customHeight="1">
      <c r="C28" s="39" t="s">
        <v>102</v>
      </c>
      <c r="D28" s="38" t="s">
        <v>103</v>
      </c>
      <c r="E28" s="38" t="s">
        <v>104</v>
      </c>
      <c r="F28" s="42" t="s">
        <v>105</v>
      </c>
      <c r="G28" s="45" t="s">
        <v>31</v>
      </c>
      <c r="H28" s="10"/>
      <c r="I28" s="10"/>
      <c r="J28" s="10"/>
      <c r="K28" s="21">
        <v>80000</v>
      </c>
      <c r="L28" s="22"/>
      <c r="M28" s="24"/>
    </row>
    <row r="29" spans="3:13" ht="51.75" customHeight="1">
      <c r="C29" s="28" t="s">
        <v>65</v>
      </c>
      <c r="D29" s="29" t="s">
        <v>52</v>
      </c>
      <c r="E29" s="29" t="s">
        <v>53</v>
      </c>
      <c r="F29" s="18" t="s">
        <v>95</v>
      </c>
      <c r="G29" s="34"/>
      <c r="H29" s="10"/>
      <c r="I29" s="10"/>
      <c r="J29" s="10"/>
      <c r="K29" s="43">
        <f>K30+K32+K33+K31+K34+K35</f>
        <v>11231332</v>
      </c>
      <c r="L29" s="22"/>
      <c r="M29" s="24"/>
    </row>
    <row r="30" spans="3:13" ht="72" customHeight="1">
      <c r="C30" s="28"/>
      <c r="D30" s="29"/>
      <c r="E30" s="29"/>
      <c r="F30" s="18"/>
      <c r="G30" s="45" t="s">
        <v>96</v>
      </c>
      <c r="H30" s="10">
        <v>2021</v>
      </c>
      <c r="I30" s="46">
        <v>18755891</v>
      </c>
      <c r="J30" s="10"/>
      <c r="K30" s="43">
        <f>10000000-1863996</f>
        <v>8136004</v>
      </c>
      <c r="L30" s="22">
        <v>100</v>
      </c>
      <c r="M30" s="24"/>
    </row>
    <row r="31" spans="3:13" ht="93.75" customHeight="1">
      <c r="C31" s="28"/>
      <c r="D31" s="29"/>
      <c r="E31" s="29"/>
      <c r="F31" s="18"/>
      <c r="G31" s="34" t="s">
        <v>74</v>
      </c>
      <c r="H31" s="10">
        <v>2021</v>
      </c>
      <c r="I31" s="10"/>
      <c r="J31" s="10"/>
      <c r="K31" s="43">
        <v>192000</v>
      </c>
      <c r="L31" s="22">
        <v>100</v>
      </c>
      <c r="M31" s="24"/>
    </row>
    <row r="32" spans="3:13" ht="86.25" customHeight="1">
      <c r="C32" s="28"/>
      <c r="D32" s="29"/>
      <c r="E32" s="29"/>
      <c r="F32" s="18"/>
      <c r="G32" s="34" t="s">
        <v>73</v>
      </c>
      <c r="H32" s="10">
        <v>2021</v>
      </c>
      <c r="I32" s="10"/>
      <c r="J32" s="10"/>
      <c r="K32" s="43">
        <f>50000</f>
        <v>50000</v>
      </c>
      <c r="L32" s="22">
        <v>100</v>
      </c>
      <c r="M32" s="24"/>
    </row>
    <row r="33" spans="3:13" ht="50.25" customHeight="1">
      <c r="C33" s="28"/>
      <c r="D33" s="29"/>
      <c r="E33" s="29"/>
      <c r="F33" s="18"/>
      <c r="G33" s="34" t="s">
        <v>67</v>
      </c>
      <c r="H33" s="10">
        <v>2021</v>
      </c>
      <c r="I33" s="10"/>
      <c r="J33" s="10"/>
      <c r="K33" s="43">
        <v>1566</v>
      </c>
      <c r="L33" s="22">
        <v>100</v>
      </c>
      <c r="M33" s="24"/>
    </row>
    <row r="34" spans="3:13" ht="73.5" customHeight="1">
      <c r="C34" s="28"/>
      <c r="D34" s="29"/>
      <c r="E34" s="29"/>
      <c r="F34" s="18"/>
      <c r="G34" s="45" t="s">
        <v>88</v>
      </c>
      <c r="H34" s="10">
        <v>2021</v>
      </c>
      <c r="I34" s="10"/>
      <c r="J34" s="10"/>
      <c r="K34" s="43">
        <v>16249</v>
      </c>
      <c r="L34" s="22">
        <v>100</v>
      </c>
      <c r="M34" s="24"/>
    </row>
    <row r="35" spans="3:13" ht="73.5" customHeight="1">
      <c r="C35" s="28"/>
      <c r="D35" s="29"/>
      <c r="E35" s="29"/>
      <c r="F35" s="18"/>
      <c r="G35" s="45" t="s">
        <v>97</v>
      </c>
      <c r="H35" s="10">
        <v>2021</v>
      </c>
      <c r="I35" s="10"/>
      <c r="J35" s="10"/>
      <c r="K35" s="43">
        <v>2835513</v>
      </c>
      <c r="L35" s="22"/>
      <c r="M35" s="24"/>
    </row>
    <row r="36" spans="3:13" ht="63" customHeight="1">
      <c r="C36" s="39" t="s">
        <v>40</v>
      </c>
      <c r="D36" s="40"/>
      <c r="E36" s="40"/>
      <c r="F36" s="41" t="s">
        <v>41</v>
      </c>
      <c r="G36" s="34"/>
      <c r="H36" s="10"/>
      <c r="I36" s="10"/>
      <c r="J36" s="10"/>
      <c r="K36" s="21">
        <f>K37</f>
        <v>21500</v>
      </c>
      <c r="L36" s="22"/>
      <c r="M36" s="24"/>
    </row>
    <row r="37" spans="3:13" ht="63" customHeight="1">
      <c r="C37" s="39" t="s">
        <v>40</v>
      </c>
      <c r="D37" s="40"/>
      <c r="E37" s="40"/>
      <c r="F37" s="41" t="s">
        <v>42</v>
      </c>
      <c r="G37" s="34"/>
      <c r="H37" s="10"/>
      <c r="I37" s="10"/>
      <c r="J37" s="10"/>
      <c r="K37" s="21">
        <f>K38</f>
        <v>21500</v>
      </c>
      <c r="L37" s="22"/>
      <c r="M37" s="24"/>
    </row>
    <row r="38" spans="3:13" ht="63" customHeight="1">
      <c r="C38" s="28" t="s">
        <v>43</v>
      </c>
      <c r="D38" s="38" t="s">
        <v>38</v>
      </c>
      <c r="E38" s="38" t="s">
        <v>29</v>
      </c>
      <c r="F38" s="18" t="s">
        <v>39</v>
      </c>
      <c r="G38" s="19" t="s">
        <v>31</v>
      </c>
      <c r="H38" s="10"/>
      <c r="I38" s="10"/>
      <c r="J38" s="10"/>
      <c r="K38" s="21">
        <v>21500</v>
      </c>
      <c r="L38" s="22"/>
      <c r="M38" s="24"/>
    </row>
    <row r="39" spans="3:13" ht="63" customHeight="1" hidden="1">
      <c r="C39" s="28"/>
      <c r="D39" s="38"/>
      <c r="E39" s="38"/>
      <c r="F39" s="18"/>
      <c r="G39" s="19"/>
      <c r="H39" s="10"/>
      <c r="I39" s="10"/>
      <c r="J39" s="10"/>
      <c r="K39" s="21"/>
      <c r="L39" s="22"/>
      <c r="M39" s="24"/>
    </row>
    <row r="40" spans="3:13" ht="63" customHeight="1">
      <c r="C40" s="39" t="s">
        <v>76</v>
      </c>
      <c r="D40" s="40"/>
      <c r="E40" s="40"/>
      <c r="F40" s="41" t="s">
        <v>77</v>
      </c>
      <c r="G40" s="19"/>
      <c r="H40" s="10"/>
      <c r="I40" s="10"/>
      <c r="J40" s="10"/>
      <c r="K40" s="21">
        <f>K41</f>
        <v>37600</v>
      </c>
      <c r="L40" s="22"/>
      <c r="M40" s="24"/>
    </row>
    <row r="41" spans="3:13" ht="63" customHeight="1">
      <c r="C41" s="28" t="s">
        <v>78</v>
      </c>
      <c r="D41" s="40"/>
      <c r="E41" s="40"/>
      <c r="F41" s="41" t="s">
        <v>79</v>
      </c>
      <c r="G41" s="19"/>
      <c r="H41" s="10"/>
      <c r="I41" s="10"/>
      <c r="J41" s="10"/>
      <c r="K41" s="21">
        <f>K42</f>
        <v>37600</v>
      </c>
      <c r="L41" s="22"/>
      <c r="M41" s="24"/>
    </row>
    <row r="42" spans="3:13" ht="39.75" customHeight="1">
      <c r="C42" s="39" t="s">
        <v>80</v>
      </c>
      <c r="D42" s="44">
        <v>4030</v>
      </c>
      <c r="E42" s="26" t="s">
        <v>81</v>
      </c>
      <c r="F42" s="18" t="s">
        <v>82</v>
      </c>
      <c r="G42" s="19" t="s">
        <v>83</v>
      </c>
      <c r="H42" s="10"/>
      <c r="I42" s="10"/>
      <c r="J42" s="10"/>
      <c r="K42" s="21">
        <v>37600</v>
      </c>
      <c r="L42" s="22"/>
      <c r="M42" s="24"/>
    </row>
    <row r="43" spans="3:13" ht="48.75" customHeight="1">
      <c r="C43" s="25">
        <v>3700000</v>
      </c>
      <c r="D43" s="35"/>
      <c r="E43" s="35"/>
      <c r="F43" s="36" t="s">
        <v>32</v>
      </c>
      <c r="G43" s="18"/>
      <c r="H43" s="23"/>
      <c r="I43" s="23"/>
      <c r="J43" s="23"/>
      <c r="K43" s="21">
        <f>K44</f>
        <v>6984403</v>
      </c>
      <c r="L43" s="21"/>
      <c r="M43" s="24"/>
    </row>
    <row r="44" spans="3:13" ht="42.75" customHeight="1">
      <c r="C44" s="25">
        <v>3710000</v>
      </c>
      <c r="D44" s="35"/>
      <c r="E44" s="35"/>
      <c r="F44" s="36" t="s">
        <v>33</v>
      </c>
      <c r="G44" s="18"/>
      <c r="H44" s="23"/>
      <c r="I44" s="23"/>
      <c r="J44" s="23"/>
      <c r="K44" s="21">
        <f>K47+K45+K46+K50</f>
        <v>6984403</v>
      </c>
      <c r="L44" s="21"/>
      <c r="M44" s="24"/>
    </row>
    <row r="45" spans="3:13" ht="57" customHeight="1">
      <c r="C45" s="25">
        <v>3710160</v>
      </c>
      <c r="D45" s="38" t="s">
        <v>38</v>
      </c>
      <c r="E45" s="38" t="s">
        <v>29</v>
      </c>
      <c r="F45" s="18" t="s">
        <v>39</v>
      </c>
      <c r="G45" s="19" t="s">
        <v>31</v>
      </c>
      <c r="H45" s="23"/>
      <c r="I45" s="23"/>
      <c r="J45" s="23"/>
      <c r="K45" s="21">
        <v>21500</v>
      </c>
      <c r="L45" s="21"/>
      <c r="M45" s="24"/>
    </row>
    <row r="46" spans="3:13" ht="57" customHeight="1">
      <c r="C46" s="25">
        <v>3719720</v>
      </c>
      <c r="D46" s="26" t="s">
        <v>68</v>
      </c>
      <c r="E46" s="26" t="s">
        <v>12</v>
      </c>
      <c r="F46" s="18" t="s">
        <v>69</v>
      </c>
      <c r="G46" s="34" t="s">
        <v>16</v>
      </c>
      <c r="H46" s="10" t="s">
        <v>36</v>
      </c>
      <c r="I46" s="46">
        <v>12147789</v>
      </c>
      <c r="J46" s="10">
        <v>70</v>
      </c>
      <c r="K46" s="21">
        <f>1000000+1715471-600000</f>
        <v>2115471</v>
      </c>
      <c r="L46" s="21">
        <v>100</v>
      </c>
      <c r="M46" s="24"/>
    </row>
    <row r="47" spans="3:13" ht="30">
      <c r="C47" s="25">
        <v>3719750</v>
      </c>
      <c r="D47" s="26" t="s">
        <v>14</v>
      </c>
      <c r="E47" s="26" t="s">
        <v>12</v>
      </c>
      <c r="F47" s="18" t="s">
        <v>15</v>
      </c>
      <c r="G47" s="18"/>
      <c r="H47" s="23"/>
      <c r="I47" s="23"/>
      <c r="J47" s="23"/>
      <c r="K47" s="21">
        <f>K48+K49</f>
        <v>4288600</v>
      </c>
      <c r="L47" s="21"/>
      <c r="M47" s="24"/>
    </row>
    <row r="48" spans="3:13" ht="120">
      <c r="C48" s="25"/>
      <c r="D48" s="26"/>
      <c r="E48" s="26"/>
      <c r="F48" s="18"/>
      <c r="G48" s="18" t="s">
        <v>35</v>
      </c>
      <c r="H48" s="23" t="s">
        <v>37</v>
      </c>
      <c r="I48" s="47">
        <v>27664500</v>
      </c>
      <c r="J48" s="23">
        <v>50</v>
      </c>
      <c r="K48" s="21">
        <f>2000000+2000000</f>
        <v>4000000</v>
      </c>
      <c r="L48" s="21">
        <v>100</v>
      </c>
      <c r="M48" s="24"/>
    </row>
    <row r="49" spans="3:13" ht="60">
      <c r="C49" s="25"/>
      <c r="D49" s="26"/>
      <c r="E49" s="26"/>
      <c r="F49" s="18"/>
      <c r="G49" s="18" t="s">
        <v>101</v>
      </c>
      <c r="H49" s="23"/>
      <c r="I49" s="47"/>
      <c r="J49" s="23"/>
      <c r="K49" s="21">
        <v>288600</v>
      </c>
      <c r="L49" s="21"/>
      <c r="M49" s="24"/>
    </row>
    <row r="50" spans="3:13" ht="30">
      <c r="C50" s="25">
        <v>3719770</v>
      </c>
      <c r="D50" s="26" t="s">
        <v>70</v>
      </c>
      <c r="E50" s="26" t="s">
        <v>12</v>
      </c>
      <c r="F50" s="18" t="s">
        <v>71</v>
      </c>
      <c r="G50" s="18"/>
      <c r="H50" s="23"/>
      <c r="I50" s="23"/>
      <c r="J50" s="23"/>
      <c r="K50" s="21">
        <f>K51+K52+K53</f>
        <v>558832</v>
      </c>
      <c r="L50" s="21"/>
      <c r="M50" s="24"/>
    </row>
    <row r="51" spans="3:13" ht="90">
      <c r="C51" s="25"/>
      <c r="D51" s="26"/>
      <c r="E51" s="26"/>
      <c r="F51" s="18"/>
      <c r="G51" s="18" t="s">
        <v>72</v>
      </c>
      <c r="H51" s="23"/>
      <c r="I51" s="23"/>
      <c r="J51" s="23"/>
      <c r="K51" s="21">
        <v>100000</v>
      </c>
      <c r="L51" s="21"/>
      <c r="M51" s="24"/>
    </row>
    <row r="52" spans="3:13" ht="45">
      <c r="C52" s="25"/>
      <c r="D52" s="26"/>
      <c r="E52" s="26"/>
      <c r="F52" s="18"/>
      <c r="G52" s="18" t="s">
        <v>90</v>
      </c>
      <c r="H52" s="23"/>
      <c r="I52" s="23"/>
      <c r="J52" s="23"/>
      <c r="K52" s="21">
        <v>292500</v>
      </c>
      <c r="L52" s="21"/>
      <c r="M52" s="24"/>
    </row>
    <row r="53" spans="3:13" ht="75">
      <c r="C53" s="25"/>
      <c r="D53" s="26"/>
      <c r="E53" s="26"/>
      <c r="F53" s="18"/>
      <c r="G53" s="18" t="s">
        <v>98</v>
      </c>
      <c r="H53" s="23"/>
      <c r="I53" s="23"/>
      <c r="J53" s="23"/>
      <c r="K53" s="21">
        <v>166332</v>
      </c>
      <c r="L53" s="21"/>
      <c r="M53" s="24"/>
    </row>
    <row r="54" spans="3:13" ht="18.75" customHeight="1">
      <c r="C54" s="10" t="s">
        <v>7</v>
      </c>
      <c r="D54" s="10" t="s">
        <v>7</v>
      </c>
      <c r="E54" s="13" t="s">
        <v>7</v>
      </c>
      <c r="F54" s="9" t="s">
        <v>8</v>
      </c>
      <c r="G54" s="13" t="s">
        <v>7</v>
      </c>
      <c r="H54" s="13" t="s">
        <v>7</v>
      </c>
      <c r="I54" s="13" t="s">
        <v>7</v>
      </c>
      <c r="J54" s="13"/>
      <c r="K54" s="27">
        <f>K43+K8+K36+K24+K40</f>
        <v>26068997</v>
      </c>
      <c r="L54" s="13" t="s">
        <v>7</v>
      </c>
      <c r="M54" s="24"/>
    </row>
    <row r="55" ht="12.75">
      <c r="K55" s="20"/>
    </row>
    <row r="56" spans="3:19" ht="31.5" customHeight="1">
      <c r="C56" s="57" t="s">
        <v>99</v>
      </c>
      <c r="D56" s="57"/>
      <c r="E56" s="57"/>
      <c r="F56" s="57"/>
      <c r="G56" s="57"/>
      <c r="H56" s="57"/>
      <c r="I56" s="57"/>
      <c r="J56" s="57"/>
      <c r="K56" s="57"/>
      <c r="L56" s="57"/>
      <c r="M56" s="48"/>
      <c r="N56" s="16"/>
      <c r="O56" s="16"/>
      <c r="P56" s="16"/>
      <c r="Q56" s="16"/>
      <c r="R56" s="16"/>
      <c r="S56" s="16"/>
    </row>
    <row r="57" spans="3:19" ht="60" customHeight="1">
      <c r="C57" s="50" t="s">
        <v>107</v>
      </c>
      <c r="D57" s="50"/>
      <c r="E57" s="50"/>
      <c r="F57" s="50"/>
      <c r="G57" s="50"/>
      <c r="H57" s="50"/>
      <c r="I57" s="50"/>
      <c r="J57" s="50"/>
      <c r="K57" s="50"/>
      <c r="L57" s="50"/>
      <c r="M57" s="49"/>
      <c r="N57" s="49"/>
      <c r="O57" s="49"/>
      <c r="P57" s="49"/>
      <c r="Q57" s="49"/>
      <c r="R57" s="49"/>
      <c r="S57" s="49"/>
    </row>
    <row r="60" ht="12.75">
      <c r="K60" s="20"/>
    </row>
  </sheetData>
  <sheetProtection/>
  <mergeCells count="7">
    <mergeCell ref="C57:L57"/>
    <mergeCell ref="C1:L1"/>
    <mergeCell ref="C3:L3"/>
    <mergeCell ref="C4:D4"/>
    <mergeCell ref="C5:D5"/>
    <mergeCell ref="J2:L2"/>
    <mergeCell ref="C56:L56"/>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45"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Lena</cp:lastModifiedBy>
  <cp:lastPrinted>2021-09-13T10:47:08Z</cp:lastPrinted>
  <dcterms:created xsi:type="dcterms:W3CDTF">2014-01-17T10:52:16Z</dcterms:created>
  <dcterms:modified xsi:type="dcterms:W3CDTF">2021-09-13T10:47:10Z</dcterms:modified>
  <cp:category/>
  <cp:version/>
  <cp:contentType/>
  <cp:contentStatus/>
</cp:coreProperties>
</file>