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7" sheetId="1" r:id="rId1"/>
  </sheets>
  <definedNames>
    <definedName name="_xlfn.AGGREGATE" hidden="1">#NAME?</definedName>
    <definedName name="_xlnm.Print_Titles" localSheetId="0">'дод.7'!$8:$10</definedName>
    <definedName name="_xlnm.Print_Area" localSheetId="0">'дод.7'!$B$1:$K$118</definedName>
  </definedNames>
  <calcPr fullCalcOnLoad="1"/>
</workbook>
</file>

<file path=xl/sharedStrings.xml><?xml version="1.0" encoding="utf-8"?>
<sst xmlns="http://schemas.openxmlformats.org/spreadsheetml/2006/main" count="271" uniqueCount="179">
  <si>
    <t>Загальний фонд</t>
  </si>
  <si>
    <t>Спеціальний фонд</t>
  </si>
  <si>
    <t>0830</t>
  </si>
  <si>
    <t>Код КТКВ</t>
  </si>
  <si>
    <t>0320</t>
  </si>
  <si>
    <t>0490</t>
  </si>
  <si>
    <t>0810</t>
  </si>
  <si>
    <t>Код програмної класифікації видатків та кредитування місцевих бюджетів</t>
  </si>
  <si>
    <t>1090</t>
  </si>
  <si>
    <t>1040</t>
  </si>
  <si>
    <t>90412</t>
  </si>
  <si>
    <t>91205</t>
  </si>
  <si>
    <t>1070</t>
  </si>
  <si>
    <t>Компенсаційні виплати на пільговий проїзд автомобільним транспортом окремим категоріям громадян</t>
  </si>
  <si>
    <t>0731</t>
  </si>
  <si>
    <t>Багатопрофільна стаціонарна медична допомога населенню</t>
  </si>
  <si>
    <t>5061</t>
  </si>
  <si>
    <t>0829</t>
  </si>
  <si>
    <t>Надання пільг окремим категоріям громадян з оплати послуг зв’язку</t>
  </si>
  <si>
    <t>8410</t>
  </si>
  <si>
    <t>Фінансова підтримка засобів масової інформації</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</si>
  <si>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</si>
  <si>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7693</t>
  </si>
  <si>
    <t>Інші заходи, пов'язані з економічною діяльністю</t>
  </si>
  <si>
    <t>8110</t>
  </si>
  <si>
    <t>Заходи запобігання та ліквідації надзвичайних ситуацій та наслідків стихійного лиха</t>
  </si>
  <si>
    <t>0610000</t>
  </si>
  <si>
    <t>0600000</t>
  </si>
  <si>
    <t>Інші заходи у сфері соціального захисту і соціального забезпечення</t>
  </si>
  <si>
    <t>Компенсаційні виплати за пільговий проїзд окремих категорій громадян на залізничному транспорті</t>
  </si>
  <si>
    <t>0100000</t>
  </si>
  <si>
    <t>0110000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</si>
  <si>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</si>
  <si>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</si>
  <si>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0824</t>
  </si>
  <si>
    <t>Забезпечення діяльності бібліотек</t>
  </si>
  <si>
    <t>Забезпечення діяльності музеїв i виставок</t>
  </si>
  <si>
    <t>0828</t>
  </si>
  <si>
    <t>Забезпечення діяльності палаців i будинків культури, клубів, центрів дозвілля та iнших клубних закладів</t>
  </si>
  <si>
    <t>0216012</t>
  </si>
  <si>
    <t>6012</t>
  </si>
  <si>
    <t>0620</t>
  </si>
  <si>
    <t>Забезпечення діяльності з виробництва, транспортування, постачання теплової енергії</t>
  </si>
  <si>
    <t>0133</t>
  </si>
  <si>
    <t>Інші заходи в галузі культури і мистецтва</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</si>
  <si>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</si>
  <si>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</si>
  <si>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місцевої / регіональної програми</t>
  </si>
  <si>
    <t>Усього</t>
  </si>
  <si>
    <t>усього</t>
  </si>
  <si>
    <t>у тому числі бюджет розвитку</t>
  </si>
  <si>
    <t>5031</t>
  </si>
  <si>
    <t>Утримання та навчально-тренувальна робота комунальних дитячо-юнацьких спортивних шкіл</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</si>
  <si>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</si>
  <si>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Дата і номер документа, яким затверджено місцеву/ регіональну програму</t>
  </si>
  <si>
    <t>Х</t>
  </si>
  <si>
    <t>УСЬОГО</t>
  </si>
  <si>
    <t>2111</t>
  </si>
  <si>
    <t>0726</t>
  </si>
  <si>
    <t>Первинна медична допомога населенню, що надається центрами первинної медичної (медико-санітарної) допомоги</t>
  </si>
  <si>
    <t>0990</t>
  </si>
  <si>
    <t>Інші програми та заходи у сфері освіти</t>
  </si>
  <si>
    <t>0613133</t>
  </si>
  <si>
    <t>3133</t>
  </si>
  <si>
    <t>Інші заходи та заклади молодіжної політики</t>
  </si>
  <si>
    <t>0613140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</si>
  <si>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</si>
  <si>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</si>
  <si>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(код бюджету)</t>
  </si>
  <si>
    <t>(грн)</t>
  </si>
  <si>
    <t>Рішення ХLVІ (позачергової)сесії районної ради VII скликання від  21 травня 2020 року</t>
  </si>
  <si>
    <t>Розподіл витрат місцевого бюджету на реалізацію місцевих/регіональних програм у 2021 році</t>
  </si>
  <si>
    <r>
      <t>Міська рада</t>
    </r>
    <r>
      <rPr>
        <sz val="11"/>
        <rFont val="Times New Roman"/>
        <family val="1"/>
      </rPr>
      <t xml:space="preserve"> </t>
    </r>
    <r>
      <rPr>
        <i/>
        <sz val="11"/>
        <rFont val="Times New Roman"/>
        <family val="1"/>
      </rPr>
      <t>(головний розпорядник)</t>
    </r>
  </si>
  <si>
    <t>0112010</t>
  </si>
  <si>
    <t>0112111</t>
  </si>
  <si>
    <t xml:space="preserve">Програма діяльності комунальної установи  "Редакція Вовчанського районного радіомовлення" на 2021 рік </t>
  </si>
  <si>
    <t>Проведення навчально-тренувальних зборів і змагань з неолімпійських видів спорту</t>
  </si>
  <si>
    <t>5012</t>
  </si>
  <si>
    <t>0115012</t>
  </si>
  <si>
    <t>0115031</t>
  </si>
  <si>
    <t>0115061</t>
  </si>
  <si>
    <t>0117693</t>
  </si>
  <si>
    <t>0118110</t>
  </si>
  <si>
    <r>
      <t xml:space="preserve">Відділ освіти </t>
    </r>
    <r>
      <rPr>
        <i/>
        <sz val="11"/>
        <rFont val="Times New Roman"/>
        <family val="1"/>
      </rPr>
      <t>(головний розпорядник)</t>
    </r>
  </si>
  <si>
    <r>
      <t xml:space="preserve">Відділ освіти </t>
    </r>
    <r>
      <rPr>
        <i/>
        <sz val="11"/>
        <rFont val="Times New Roman"/>
        <family val="1"/>
      </rPr>
      <t>(відповідальний виконавець)</t>
    </r>
  </si>
  <si>
    <r>
      <t>Міська рада</t>
    </r>
    <r>
      <rPr>
        <i/>
        <sz val="11"/>
        <rFont val="Times New Roman"/>
        <family val="1"/>
      </rPr>
      <t xml:space="preserve"> (відповідальний виконавець)</t>
    </r>
  </si>
  <si>
    <t>0113160</t>
  </si>
  <si>
    <t>0113242</t>
  </si>
  <si>
    <t>0113032</t>
  </si>
  <si>
    <t>0113033</t>
  </si>
  <si>
    <t>0113035</t>
  </si>
  <si>
    <t>1000000</t>
  </si>
  <si>
    <r>
      <t xml:space="preserve">Відділ культури і туризму </t>
    </r>
    <r>
      <rPr>
        <i/>
        <sz val="11"/>
        <rFont val="Times New Roman"/>
        <family val="1"/>
      </rPr>
      <t>(головний розпорядник)</t>
    </r>
  </si>
  <si>
    <r>
      <t xml:space="preserve">Відділ культури і туризму </t>
    </r>
    <r>
      <rPr>
        <i/>
        <sz val="11"/>
        <rFont val="Times New Roman"/>
        <family val="1"/>
      </rPr>
      <t>(відповідальний виконавець)</t>
    </r>
  </si>
  <si>
    <t>1010000</t>
  </si>
  <si>
    <t xml:space="preserve">Резервний фонд </t>
  </si>
  <si>
    <t>Організація та проведення громадських робіт</t>
  </si>
  <si>
    <t>0113210</t>
  </si>
  <si>
    <t>0150</t>
  </si>
  <si>
    <t>Природоохоронні заходи за рахунок цільових фондів</t>
  </si>
  <si>
    <t>0118340</t>
  </si>
  <si>
    <t>0540</t>
  </si>
  <si>
    <t>Організація благоустрою населених пунктів</t>
  </si>
  <si>
    <t>0116030</t>
  </si>
  <si>
    <t>0118410</t>
  </si>
  <si>
    <t>Програма розвитку КНП "Вовчанська ЦРЛ" на 2021 рік</t>
  </si>
  <si>
    <t>Програма розвитку первинної ланки медицини Вовчанської міської ради на 2021 рік</t>
  </si>
  <si>
    <t>Програма розвитку фізичної культури і спорту на 2021 рік</t>
  </si>
  <si>
    <t>Програма діяльності Комунальної установи по утриманню трудового архіву та майна Вовчанської міської ради на 2021 рік</t>
  </si>
  <si>
    <t>Програма "Освіта Вовчанщини" на 2021 рік</t>
  </si>
  <si>
    <t>Програма розвитку культури і туризму у Вовчанській міській громаді на 2021 рік</t>
  </si>
  <si>
    <t>Програма використання коштів резервного фонду міського бюджету на 2021 рік</t>
  </si>
  <si>
    <t>Програма проведення громадських робіт на території Вовчанської міської ради на 2021 рік</t>
  </si>
  <si>
    <t>Природоохоронна програма на 2021 рік</t>
  </si>
  <si>
    <t>Програма соціального захисту та соціального забезпечення населення на 2021 рік</t>
  </si>
  <si>
    <t>Програма поводження з безпритульними та домашніми тваринами на території Вовчанської міської ради на 2016-2022 роки</t>
  </si>
  <si>
    <t>0611142</t>
  </si>
  <si>
    <t>1142</t>
  </si>
  <si>
    <t>1014082</t>
  </si>
  <si>
    <t>0113104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</si>
  <si>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</si>
  <si>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 xml:space="preserve">Рішення ІІІ (позачергова) сесії міської ради VIIІ скликання від 23 грудня 2020 року
 </t>
  </si>
  <si>
    <t>0116013</t>
  </si>
  <si>
    <t>Забезпечення діяльності водопровідно-каналізаційного господарства</t>
  </si>
  <si>
    <t xml:space="preserve">                                                                    Секретар міської ради                                                                                             Ольга ТОПОРКОВА</t>
  </si>
  <si>
    <t xml:space="preserve">                                                                   Підготував       
                                                                   Начальник
                                                                   фінансового відділу                                                                                                   Ганна СТАРОДУБЕЦЬ</t>
  </si>
  <si>
    <t>0112110</t>
  </si>
  <si>
    <t>2110</t>
  </si>
  <si>
    <t>Первинна медична допомога населенню</t>
  </si>
  <si>
    <t>0115010</t>
  </si>
  <si>
    <t>Проведення спортивної роботи в регіоні</t>
  </si>
  <si>
    <t>0115030</t>
  </si>
  <si>
    <t>5030</t>
  </si>
  <si>
    <t>Розвиток дитячо-юнацького та резервного спорту</t>
  </si>
  <si>
    <t>0115060</t>
  </si>
  <si>
    <t>5060</t>
  </si>
  <si>
    <t>Інші заходи з розвитку фізичної культури та спорту</t>
  </si>
  <si>
    <t>0117690</t>
  </si>
  <si>
    <t>7690</t>
  </si>
  <si>
    <t>Інша економічна діяльність</t>
  </si>
  <si>
    <t>0611140</t>
  </si>
  <si>
    <t>1140</t>
  </si>
  <si>
    <t>Інші програми, заклади та заходи у сфері освіти</t>
  </si>
  <si>
    <t>0113130</t>
  </si>
  <si>
    <t>Реалізація державної політики у молодіжній сфері</t>
  </si>
  <si>
    <t>1014080</t>
  </si>
  <si>
    <t>Інші заклади та заходи в галузі культури і мистецтва</t>
  </si>
  <si>
    <t>0113100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</si>
  <si>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</si>
  <si>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0113030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</si>
  <si>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</si>
  <si>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0113240</t>
  </si>
  <si>
    <t>Інші заклади та заходи</t>
  </si>
  <si>
    <t>0116010</t>
  </si>
  <si>
    <t>6010</t>
  </si>
  <si>
    <t>Утримання та ефективна експлуатація об'єктів житлово-комунального господарства</t>
  </si>
  <si>
    <t>0116012</t>
  </si>
  <si>
    <t>6030</t>
  </si>
  <si>
    <r>
      <t xml:space="preserve">Фінансовий відділ Вовчанської міської ради </t>
    </r>
    <r>
      <rPr>
        <i/>
        <sz val="11"/>
        <rFont val="Times New Roman"/>
        <family val="1"/>
      </rPr>
      <t>(головний розпорядник)</t>
    </r>
  </si>
  <si>
    <r>
      <t>Фінансовий відділ Вовчанської міської ради</t>
    </r>
    <r>
      <rPr>
        <i/>
        <sz val="11"/>
        <rFont val="Times New Roman"/>
        <family val="1"/>
      </rPr>
      <t xml:space="preserve"> (відповідальний виконавець)</t>
    </r>
  </si>
  <si>
    <t>3718710</t>
  </si>
  <si>
    <t>Програма економічного і соціального розвитку Вовчанської міської ради на 2021 рік</t>
  </si>
  <si>
    <t>Програма створення та використання місцевого матеріального резерву для запобігання, ліквідації  надзвичайних ситуацій техногенного і природного характеру та їх наслідків на території Вовчанської міської ради на 2021 рік</t>
  </si>
  <si>
    <t>Програма організації пільгових перевезень автомобільним транспортом на території Вовчанської міської ради на 2021 рік</t>
  </si>
  <si>
    <t>Додаток 6</t>
  </si>
  <si>
    <t>0800000</t>
  </si>
  <si>
    <r>
      <t xml:space="preserve">Відділ соціального захисту населення </t>
    </r>
    <r>
      <rPr>
        <i/>
        <sz val="11"/>
        <rFont val="Times New Roman"/>
        <family val="1"/>
      </rPr>
      <t>(головний розпорядник)</t>
    </r>
  </si>
  <si>
    <r>
      <t xml:space="preserve">Відділ соціального захисту населення </t>
    </r>
    <r>
      <rPr>
        <i/>
        <sz val="11"/>
        <rFont val="Times New Roman"/>
        <family val="1"/>
      </rPr>
      <t>(відповідальний виконавець)</t>
    </r>
  </si>
  <si>
    <t>0813160</t>
  </si>
  <si>
    <t>0813032</t>
  </si>
  <si>
    <t>0813242</t>
  </si>
  <si>
    <t>0813030</t>
  </si>
  <si>
    <t>0813240</t>
  </si>
  <si>
    <t>0117367</t>
  </si>
  <si>
    <t>Виконання інвестиційних проектів в рамках реалізації заходів, спрямованих на розвиток системи охорони здоровя у сільській місцевості</t>
  </si>
  <si>
    <t>9750</t>
  </si>
  <si>
    <t>0180</t>
  </si>
  <si>
    <t>Субвенція з місцевого бюджету на співфінансування інвестеційних проектів</t>
  </si>
  <si>
    <t>до  рішення VIІ (позачергова)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5)</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</si>
</sst>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s>
  <fonts count="46">
    <font>
      <sz val="10"/>
      <name val="Times New Roman"/>
      <family val="0"/>
    </font>
    <font>
      <b/>
      <sz val="10"/>
      <name val="Arial"/>
      <family val="0"/>
    </font>
    <font>
      <i/>
      <sz val="10"/>
      <name val="Arial"/>
      <family val="0"/>
    </font>
    <font>
      <b/>
      <i/>
      <sz val="10"/>
      <name val="Arial"/>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b/>
      <sz val="11"/>
      <name val="Times New Roman"/>
      <family val="1"/>
    </font>
    <font>
      <sz val="11"/>
      <name val="Times New Roman"/>
      <family val="1"/>
    </font>
    <font>
      <b/>
      <sz val="18"/>
      <name val="Times New Roman"/>
      <family val="1"/>
    </font>
    <font>
      <sz val="10"/>
      <color indexed="8"/>
      <name val="ARIAL"/>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5"/>
      <name val="Times New Roman"/>
      <family val="1"/>
    </font>
    <font>
      <sz val="10"/>
      <name val="Arial"/>
      <family val="2"/>
    </font>
    <font>
      <b/>
      <sz val="16"/>
      <name val="Times New Roman"/>
      <family val="1"/>
    </font>
    <font>
      <sz val="14"/>
      <name val="Times New Roman"/>
      <family val="1"/>
    </font>
    <font>
      <i/>
      <sz val="14"/>
      <name val="Times New Roman"/>
      <family val="1"/>
    </font>
    <font>
      <b/>
      <i/>
      <sz val="14"/>
      <name val="Times New Roman"/>
      <family val="1"/>
    </font>
    <font>
      <b/>
      <i/>
      <sz val="12"/>
      <name val="Times New Roman"/>
      <family val="1"/>
    </font>
    <font>
      <i/>
      <sz val="11"/>
      <name val="Times New Roman"/>
      <family val="1"/>
    </font>
    <font>
      <sz val="12"/>
      <name val="Times New Roman"/>
      <family val="1"/>
    </font>
    <font>
      <u val="single"/>
      <sz val="12"/>
      <name val="Times New Roman"/>
      <family val="1"/>
    </font>
    <font>
      <b/>
      <i/>
      <sz val="11"/>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125">
    <xf numFmtId="0" fontId="2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36" fillId="0" borderId="0">
      <alignment/>
      <protection/>
    </xf>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2"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5" fillId="6"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8"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32"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33" fillId="26" borderId="1" applyNumberFormat="0" applyAlignment="0" applyProtection="0"/>
    <xf numFmtId="0" fontId="21" fillId="0" borderId="0">
      <alignment/>
      <protection/>
    </xf>
    <xf numFmtId="0" fontId="21" fillId="0" borderId="0">
      <alignment/>
      <protection/>
    </xf>
    <xf numFmtId="0" fontId="24"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34"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102">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4" fillId="0" borderId="0" xfId="0" applyNumberFormat="1" applyFont="1" applyFill="1" applyBorder="1" applyAlignment="1" applyProtection="1">
      <alignment horizontal="center" vertical="top"/>
      <protection/>
    </xf>
    <xf numFmtId="0" fontId="19" fillId="0" borderId="13" xfId="0" applyNumberFormat="1" applyFont="1" applyFill="1" applyBorder="1" applyAlignment="1" applyProtection="1">
      <alignment horizontal="center" vertical="center" wrapText="1"/>
      <protection/>
    </xf>
    <xf numFmtId="0" fontId="25" fillId="0" borderId="13" xfId="0" applyFont="1" applyFill="1" applyBorder="1" applyAlignment="1">
      <alignment horizontal="center" vertical="center" wrapText="1"/>
    </xf>
    <xf numFmtId="0" fontId="37" fillId="0" borderId="13" xfId="0" applyFont="1" applyFill="1" applyBorder="1" applyAlignment="1">
      <alignment horizontal="left" vertical="center" wrapText="1"/>
    </xf>
    <xf numFmtId="0" fontId="0" fillId="0" borderId="0" xfId="0" applyFont="1" applyFill="1" applyBorder="1" applyAlignment="1">
      <alignment vertical="center" wrapText="1"/>
    </xf>
    <xf numFmtId="3" fontId="35" fillId="0" borderId="0" xfId="0" applyNumberFormat="1" applyFont="1" applyFill="1" applyBorder="1" applyAlignment="1">
      <alignment vertical="center" wrapText="1"/>
    </xf>
    <xf numFmtId="0" fontId="25" fillId="0" borderId="13" xfId="0" applyNumberFormat="1" applyFont="1" applyFill="1" applyBorder="1" applyAlignment="1" applyProtection="1">
      <alignment horizontal="center" vertical="center" wrapText="1"/>
      <protection/>
    </xf>
    <xf numFmtId="0" fontId="25"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0" fontId="38" fillId="0" borderId="13" xfId="0" applyFont="1" applyFill="1" applyBorder="1" applyAlignment="1">
      <alignment horizontal="left" vertical="center" wrapText="1"/>
    </xf>
    <xf numFmtId="0" fontId="38" fillId="0" borderId="13" xfId="0" applyFont="1" applyFill="1" applyBorder="1" applyAlignment="1">
      <alignment horizontal="center" vertical="center" wrapText="1"/>
    </xf>
    <xf numFmtId="0" fontId="38" fillId="0" borderId="0" xfId="0" applyFont="1" applyFill="1" applyAlignment="1">
      <alignment/>
    </xf>
    <xf numFmtId="0" fontId="4" fillId="0" borderId="1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3" xfId="0" applyFont="1" applyFill="1" applyBorder="1" applyAlignment="1">
      <alignment horizontal="justify" vertical="center" wrapText="1"/>
    </xf>
    <xf numFmtId="0" fontId="4" fillId="0" borderId="13" xfId="0" applyFont="1" applyFill="1" applyBorder="1" applyAlignment="1">
      <alignment horizontal="center" vertical="center" wrapText="1"/>
    </xf>
    <xf numFmtId="0" fontId="40" fillId="0" borderId="13" xfId="0" applyNumberFormat="1" applyFont="1" applyFill="1" applyBorder="1" applyAlignment="1" applyProtection="1">
      <alignment horizontal="center" vertical="center" wrapText="1"/>
      <protection/>
    </xf>
    <xf numFmtId="0" fontId="40" fillId="0" borderId="13" xfId="0" applyFont="1" applyFill="1" applyBorder="1" applyAlignment="1">
      <alignment horizontal="justify" vertical="center" wrapText="1"/>
    </xf>
    <xf numFmtId="0" fontId="40" fillId="0" borderId="13" xfId="0" applyFont="1" applyFill="1" applyBorder="1" applyAlignment="1">
      <alignment horizontal="center" vertical="center" wrapText="1"/>
    </xf>
    <xf numFmtId="0" fontId="39" fillId="0" borderId="0" xfId="0" applyFont="1" applyFill="1" applyAlignment="1">
      <alignment/>
    </xf>
    <xf numFmtId="49" fontId="38" fillId="0" borderId="13" xfId="106" applyNumberFormat="1" applyFont="1" applyFill="1" applyBorder="1" applyAlignment="1">
      <alignment horizontal="center" vertical="center" wrapText="1"/>
      <protection/>
    </xf>
    <xf numFmtId="0" fontId="4" fillId="0" borderId="13" xfId="0" applyFont="1" applyFill="1" applyBorder="1" applyAlignment="1">
      <alignment horizontal="center" vertical="center" wrapText="1"/>
    </xf>
    <xf numFmtId="0" fontId="38" fillId="0" borderId="13" xfId="0" applyFont="1" applyFill="1" applyBorder="1" applyAlignment="1">
      <alignment horizontal="center" vertical="center"/>
    </xf>
    <xf numFmtId="49" fontId="38" fillId="0" borderId="13" xfId="0" applyNumberFormat="1" applyFont="1" applyFill="1" applyBorder="1" applyAlignment="1">
      <alignment horizontal="center" vertical="center"/>
    </xf>
    <xf numFmtId="0" fontId="38" fillId="0" borderId="13" xfId="106" applyFont="1" applyFill="1" applyBorder="1" applyAlignment="1">
      <alignment horizontal="left" vertical="center" wrapText="1"/>
      <protection/>
    </xf>
    <xf numFmtId="0" fontId="38" fillId="0" borderId="13" xfId="0" applyFont="1" applyFill="1" applyBorder="1" applyAlignment="1">
      <alignment/>
    </xf>
    <xf numFmtId="0" fontId="26" fillId="0" borderId="0" xfId="0" applyNumberFormat="1" applyFont="1" applyFill="1" applyAlignment="1" applyProtection="1">
      <alignment horizontal="center" vertical="center" wrapText="1"/>
      <protection/>
    </xf>
    <xf numFmtId="0" fontId="38" fillId="0" borderId="13" xfId="0" applyFont="1" applyFill="1" applyBorder="1" applyAlignment="1">
      <alignment horizontal="left" vertical="center" wrapText="1"/>
    </xf>
    <xf numFmtId="49" fontId="4" fillId="0" borderId="13" xfId="0" applyNumberFormat="1" applyFont="1" applyFill="1" applyBorder="1" applyAlignment="1">
      <alignment horizontal="center" vertical="center" wrapText="1"/>
    </xf>
    <xf numFmtId="49" fontId="38" fillId="0" borderId="13" xfId="0" applyNumberFormat="1" applyFont="1" applyFill="1" applyBorder="1" applyAlignment="1">
      <alignment horizontal="center" vertical="center" wrapText="1"/>
    </xf>
    <xf numFmtId="0" fontId="38" fillId="0" borderId="0" xfId="106" applyFont="1" applyFill="1" applyBorder="1" applyAlignment="1">
      <alignment horizontal="left" vertical="center" wrapText="1"/>
      <protection/>
    </xf>
    <xf numFmtId="0" fontId="38" fillId="0" borderId="13" xfId="0" applyFont="1" applyFill="1" applyBorder="1" applyAlignment="1">
      <alignment horizontal="center" vertical="center" wrapText="1"/>
    </xf>
    <xf numFmtId="0" fontId="38" fillId="0" borderId="13" xfId="0" applyFont="1" applyFill="1" applyBorder="1" applyAlignment="1">
      <alignment horizontal="center" vertical="center" wrapText="1"/>
    </xf>
    <xf numFmtId="49" fontId="4" fillId="0" borderId="13" xfId="0" applyNumberFormat="1" applyFont="1" applyFill="1" applyBorder="1" applyAlignment="1">
      <alignment horizontal="center" vertical="center"/>
    </xf>
    <xf numFmtId="49" fontId="4" fillId="0" borderId="13" xfId="106" applyNumberFormat="1" applyFont="1" applyFill="1" applyBorder="1" applyAlignment="1">
      <alignment horizontal="center" vertical="center" wrapText="1"/>
      <protection/>
    </xf>
    <xf numFmtId="49" fontId="4" fillId="0" borderId="13" xfId="0" applyNumberFormat="1" applyFont="1" applyFill="1" applyBorder="1" applyAlignment="1">
      <alignment horizontal="center" vertical="center" wrapText="1"/>
    </xf>
    <xf numFmtId="0" fontId="0" fillId="0" borderId="0" xfId="0" applyNumberFormat="1" applyFont="1" applyFill="1" applyBorder="1" applyAlignment="1" applyProtection="1">
      <alignment/>
      <protection/>
    </xf>
    <xf numFmtId="0" fontId="37" fillId="0" borderId="0" xfId="0" applyFont="1" applyFill="1" applyBorder="1" applyAlignment="1">
      <alignment horizontal="left" vertical="center" wrapText="1"/>
    </xf>
    <xf numFmtId="3" fontId="4" fillId="0" borderId="0" xfId="0" applyNumberFormat="1" applyFont="1" applyFill="1" applyBorder="1" applyAlignment="1" applyProtection="1">
      <alignment horizontal="center"/>
      <protection/>
    </xf>
    <xf numFmtId="49" fontId="38" fillId="0" borderId="13" xfId="0" applyNumberFormat="1" applyFont="1" applyFill="1" applyBorder="1" applyAlignment="1">
      <alignment horizontal="left" vertical="center" wrapText="1"/>
    </xf>
    <xf numFmtId="0" fontId="38" fillId="0" borderId="0" xfId="106" applyFont="1" applyFill="1" applyBorder="1" applyAlignment="1">
      <alignment horizontal="center" vertical="center" wrapText="1"/>
      <protection/>
    </xf>
    <xf numFmtId="1" fontId="38" fillId="0" borderId="0" xfId="106" applyNumberFormat="1" applyFont="1" applyFill="1" applyBorder="1" applyAlignment="1">
      <alignment horizontal="left" vertical="center" wrapText="1"/>
      <protection/>
    </xf>
    <xf numFmtId="0" fontId="41" fillId="0" borderId="0" xfId="0" applyFont="1" applyFill="1" applyAlignment="1">
      <alignment vertical="center" wrapText="1"/>
    </xf>
    <xf numFmtId="0" fontId="38" fillId="0" borderId="0" xfId="106" applyFont="1" applyFill="1" applyBorder="1" applyAlignment="1">
      <alignment vertical="center" wrapText="1"/>
      <protection/>
    </xf>
    <xf numFmtId="0" fontId="19" fillId="0" borderId="13" xfId="0" applyNumberFormat="1" applyFont="1" applyFill="1" applyBorder="1" applyAlignment="1" applyProtection="1">
      <alignment horizontal="center" vertical="center" wrapText="1"/>
      <protection/>
    </xf>
    <xf numFmtId="0" fontId="25" fillId="0" borderId="13" xfId="0"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3" fontId="38" fillId="0" borderId="13" xfId="0" applyNumberFormat="1" applyFont="1" applyFill="1" applyBorder="1" applyAlignment="1">
      <alignment horizontal="center" vertical="center" wrapText="1"/>
    </xf>
    <xf numFmtId="3" fontId="4" fillId="0" borderId="13" xfId="96" applyNumberFormat="1" applyFont="1" applyFill="1" applyBorder="1" applyAlignment="1">
      <alignment horizontal="center" vertical="center" wrapText="1"/>
      <protection/>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12" xfId="0" applyFont="1" applyFill="1" applyBorder="1" applyAlignment="1">
      <alignment horizontal="center"/>
    </xf>
    <xf numFmtId="0" fontId="0" fillId="0" borderId="0" xfId="0" applyFont="1" applyFill="1" applyBorder="1" applyAlignment="1">
      <alignment horizontal="center"/>
    </xf>
    <xf numFmtId="0" fontId="0" fillId="0" borderId="13" xfId="0" applyNumberFormat="1" applyFont="1" applyFill="1" applyBorder="1" applyAlignment="1" applyProtection="1">
      <alignment/>
      <protection/>
    </xf>
    <xf numFmtId="0" fontId="0" fillId="0" borderId="0" xfId="0" applyFont="1" applyFill="1" applyBorder="1" applyAlignment="1">
      <alignment/>
    </xf>
    <xf numFmtId="0" fontId="0" fillId="0" borderId="0" xfId="0" applyNumberFormat="1" applyFont="1" applyFill="1" applyBorder="1" applyAlignment="1" applyProtection="1">
      <alignment/>
      <protection/>
    </xf>
    <xf numFmtId="3" fontId="38" fillId="0" borderId="13" xfId="96" applyNumberFormat="1" applyFont="1" applyFill="1" applyBorder="1" applyAlignment="1">
      <alignment horizontal="center" vertical="center" wrapText="1"/>
      <protection/>
    </xf>
    <xf numFmtId="0" fontId="0" fillId="0" borderId="13" xfId="0" applyNumberFormat="1" applyFont="1" applyFill="1" applyBorder="1" applyAlignment="1" applyProtection="1">
      <alignment horizontal="center"/>
      <protection/>
    </xf>
    <xf numFmtId="0" fontId="0" fillId="0" borderId="13"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vertical="top" wrapText="1"/>
      <protection/>
    </xf>
    <xf numFmtId="0" fontId="0" fillId="0" borderId="0" xfId="0" applyFont="1" applyFill="1" applyBorder="1" applyAlignment="1">
      <alignment horizontal="right"/>
    </xf>
    <xf numFmtId="184" fontId="4" fillId="0" borderId="14" xfId="96" applyNumberFormat="1" applyFont="1" applyFill="1" applyBorder="1" applyAlignment="1">
      <alignment vertical="center" wrapText="1"/>
      <protection/>
    </xf>
    <xf numFmtId="184" fontId="4" fillId="0" borderId="15" xfId="96" applyNumberFormat="1" applyFont="1" applyFill="1" applyBorder="1" applyAlignment="1">
      <alignment vertical="center" wrapText="1"/>
      <protection/>
    </xf>
    <xf numFmtId="0" fontId="25" fillId="0" borderId="13" xfId="0" applyFont="1" applyFill="1" applyBorder="1" applyAlignment="1">
      <alignment horizontal="justify" vertical="center" wrapText="1"/>
    </xf>
    <xf numFmtId="0" fontId="45" fillId="0" borderId="13" xfId="0" applyFont="1" applyFill="1" applyBorder="1" applyAlignment="1">
      <alignment horizontal="justify" vertical="center" wrapText="1"/>
    </xf>
    <xf numFmtId="184" fontId="4" fillId="0" borderId="13" xfId="96" applyNumberFormat="1" applyFont="1" applyFill="1" applyBorder="1" applyAlignment="1">
      <alignment horizontal="center" vertical="center" wrapText="1"/>
      <protection/>
    </xf>
    <xf numFmtId="49" fontId="38" fillId="0" borderId="13" xfId="106" applyNumberFormat="1" applyFont="1" applyFill="1" applyBorder="1" applyAlignment="1">
      <alignment horizontal="left" vertical="center" wrapText="1"/>
      <protection/>
    </xf>
    <xf numFmtId="0" fontId="40" fillId="0" borderId="13" xfId="0" applyFont="1" applyFill="1" applyBorder="1" applyAlignment="1">
      <alignment horizontal="center" vertical="center" wrapText="1"/>
    </xf>
    <xf numFmtId="3" fontId="39" fillId="0" borderId="0" xfId="0" applyNumberFormat="1" applyFont="1" applyFill="1" applyAlignment="1">
      <alignment/>
    </xf>
    <xf numFmtId="49" fontId="4" fillId="0" borderId="13" xfId="0" applyNumberFormat="1" applyFont="1" applyFill="1" applyBorder="1" applyAlignment="1">
      <alignment horizontal="left" vertical="center" wrapText="1"/>
    </xf>
    <xf numFmtId="0" fontId="38" fillId="27" borderId="13" xfId="0" applyFont="1" applyFill="1" applyBorder="1" applyAlignment="1">
      <alignment/>
    </xf>
    <xf numFmtId="184" fontId="4" fillId="0" borderId="15" xfId="96" applyNumberFormat="1" applyFont="1" applyFill="1" applyBorder="1" applyAlignment="1">
      <alignment horizontal="center" vertical="center" wrapText="1"/>
      <protection/>
    </xf>
    <xf numFmtId="0" fontId="26" fillId="0" borderId="13" xfId="0" applyFont="1" applyFill="1" applyBorder="1" applyAlignment="1">
      <alignment horizontal="left" vertical="center" wrapText="1"/>
    </xf>
    <xf numFmtId="0" fontId="25" fillId="0" borderId="13" xfId="0" applyFont="1" applyFill="1" applyBorder="1" applyAlignment="1">
      <alignment horizontal="center" vertical="center" wrapText="1"/>
    </xf>
    <xf numFmtId="0" fontId="26" fillId="0" borderId="13" xfId="0" applyFont="1" applyFill="1" applyBorder="1" applyAlignment="1">
      <alignment/>
    </xf>
    <xf numFmtId="0" fontId="25" fillId="0" borderId="13" xfId="0" applyFont="1" applyFill="1" applyBorder="1" applyAlignment="1">
      <alignment horizontal="left" vertical="center" wrapText="1"/>
    </xf>
    <xf numFmtId="49" fontId="26" fillId="0" borderId="13" xfId="0" applyNumberFormat="1" applyFont="1" applyFill="1" applyBorder="1" applyAlignment="1">
      <alignment horizontal="center" vertical="center"/>
    </xf>
    <xf numFmtId="0" fontId="43" fillId="0" borderId="0" xfId="0" applyFont="1" applyFill="1" applyAlignment="1">
      <alignment horizontal="center"/>
    </xf>
    <xf numFmtId="0" fontId="43" fillId="0" borderId="0" xfId="0" applyFont="1" applyFill="1" applyAlignment="1">
      <alignment horizontal="center" vertical="center" wrapText="1"/>
    </xf>
    <xf numFmtId="0" fontId="25" fillId="0" borderId="16"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6" fillId="0" borderId="0" xfId="0" applyNumberFormat="1" applyFont="1" applyFill="1" applyAlignment="1" applyProtection="1">
      <alignment horizontal="center" vertical="center" wrapText="1"/>
      <protection/>
    </xf>
    <xf numFmtId="0" fontId="27"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25" fillId="0" borderId="17"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19" fillId="0" borderId="16"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25" fillId="0" borderId="16" xfId="0" applyNumberFormat="1" applyFont="1" applyFill="1" applyBorder="1" applyAlignment="1" applyProtection="1">
      <alignment horizontal="center" vertical="center" wrapText="1"/>
      <protection/>
    </xf>
    <xf numFmtId="0" fontId="25" fillId="0" borderId="15" xfId="0" applyNumberFormat="1" applyFont="1" applyFill="1" applyBorder="1" applyAlignment="1" applyProtection="1">
      <alignment horizontal="center" vertical="center" wrapText="1"/>
      <protection/>
    </xf>
    <xf numFmtId="0" fontId="38" fillId="0" borderId="0" xfId="106" applyFont="1" applyFill="1" applyBorder="1" applyAlignment="1">
      <alignment horizontal="left" vertical="center" wrapText="1"/>
      <protection/>
    </xf>
    <xf numFmtId="184" fontId="4" fillId="0" borderId="13" xfId="96" applyNumberFormat="1" applyFont="1" applyFill="1" applyBorder="1" applyAlignment="1">
      <alignment horizontal="center" vertical="center" wrapText="1"/>
      <protection/>
    </xf>
    <xf numFmtId="184" fontId="4" fillId="0" borderId="16" xfId="96" applyNumberFormat="1" applyFont="1" applyFill="1" applyBorder="1" applyAlignment="1">
      <alignment horizontal="center" vertical="center" wrapText="1"/>
      <protection/>
    </xf>
    <xf numFmtId="184" fontId="4" fillId="0" borderId="14" xfId="96" applyNumberFormat="1" applyFont="1" applyFill="1" applyBorder="1" applyAlignment="1">
      <alignment horizontal="center" vertical="center" wrapText="1"/>
      <protection/>
    </xf>
    <xf numFmtId="184" fontId="4" fillId="0" borderId="15" xfId="96" applyNumberFormat="1" applyFont="1" applyFill="1" applyBorder="1" applyAlignment="1">
      <alignment horizontal="center" vertical="center" wrapText="1"/>
      <protection/>
    </xf>
    <xf numFmtId="0" fontId="44" fillId="0" borderId="0" xfId="0" applyNumberFormat="1" applyFont="1" applyFill="1" applyBorder="1" applyAlignment="1" applyProtection="1">
      <alignment horizontal="left" vertical="top" wrapText="1"/>
      <protection/>
    </xf>
    <xf numFmtId="0" fontId="43" fillId="0" borderId="0" xfId="0" applyNumberFormat="1" applyFont="1" applyFill="1" applyBorder="1" applyAlignment="1" applyProtection="1">
      <alignment horizontal="left" vertical="top" wrapText="1"/>
      <protection/>
    </xf>
    <xf numFmtId="0" fontId="40" fillId="27" borderId="13" xfId="0" applyFont="1" applyFill="1" applyBorder="1" applyAlignment="1">
      <alignment horizontal="center" vertical="center" wrapText="1"/>
    </xf>
  </cellXfs>
  <cellStyles count="111">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Excel Built-in Normal" xfId="51"/>
    <cellStyle name="Normal_meresha_07" xfId="52"/>
    <cellStyle name="Акцент1" xfId="53"/>
    <cellStyle name="Акцент2" xfId="54"/>
    <cellStyle name="Акцент3" xfId="55"/>
    <cellStyle name="Акцент4" xfId="56"/>
    <cellStyle name="Акцент5" xfId="57"/>
    <cellStyle name="Акцент6" xfId="58"/>
    <cellStyle name="Акцентування1" xfId="59"/>
    <cellStyle name="Акцентування2" xfId="60"/>
    <cellStyle name="Акцентування3" xfId="61"/>
    <cellStyle name="Акцентування4" xfId="62"/>
    <cellStyle name="Акцентування5" xfId="63"/>
    <cellStyle name="Акцентування6" xfId="64"/>
    <cellStyle name="Ввід" xfId="65"/>
    <cellStyle name="Ввод " xfId="66"/>
    <cellStyle name="Вывод" xfId="67"/>
    <cellStyle name="Вычисление" xfId="68"/>
    <cellStyle name="Hyperlink" xfId="69"/>
    <cellStyle name="Currency" xfId="70"/>
    <cellStyle name="Currency [0]" xfId="71"/>
    <cellStyle name="Добре" xfId="72"/>
    <cellStyle name="Заголовок 1" xfId="73"/>
    <cellStyle name="Заголовок 2" xfId="74"/>
    <cellStyle name="Заголовок 3" xfId="75"/>
    <cellStyle name="Заголовок 4" xfId="76"/>
    <cellStyle name="Звичайний 10" xfId="77"/>
    <cellStyle name="Звичайний 11" xfId="78"/>
    <cellStyle name="Звичайний 12" xfId="79"/>
    <cellStyle name="Звичайний 13" xfId="80"/>
    <cellStyle name="Звичайний 14" xfId="81"/>
    <cellStyle name="Звичайний 15" xfId="82"/>
    <cellStyle name="Звичайний 16" xfId="83"/>
    <cellStyle name="Звичайний 17" xfId="84"/>
    <cellStyle name="Звичайний 18" xfId="85"/>
    <cellStyle name="Звичайний 19" xfId="86"/>
    <cellStyle name="Звичайний 2" xfId="87"/>
    <cellStyle name="Звичайний 20" xfId="88"/>
    <cellStyle name="Звичайний 3" xfId="89"/>
    <cellStyle name="Звичайний 4" xfId="90"/>
    <cellStyle name="Звичайний 5" xfId="91"/>
    <cellStyle name="Звичайний 6" xfId="92"/>
    <cellStyle name="Звичайний 7" xfId="93"/>
    <cellStyle name="Звичайний 8" xfId="94"/>
    <cellStyle name="Звичайний 9" xfId="95"/>
    <cellStyle name="Звичайний_Додаток _ 3 зм_ни 4575" xfId="96"/>
    <cellStyle name="Зв'язана клітинка" xfId="97"/>
    <cellStyle name="Итог" xfId="98"/>
    <cellStyle name="Контрольна клітинка" xfId="99"/>
    <cellStyle name="Контрольная ячейка" xfId="100"/>
    <cellStyle name="Назва" xfId="101"/>
    <cellStyle name="Название" xfId="102"/>
    <cellStyle name="Нейтральный" xfId="103"/>
    <cellStyle name="Обчислення" xfId="104"/>
    <cellStyle name="Обычный 2" xfId="105"/>
    <cellStyle name="Обычный_28" xfId="106"/>
    <cellStyle name="Followed Hyperlink" xfId="107"/>
    <cellStyle name="Підсумок" xfId="108"/>
    <cellStyle name="Плохой" xfId="109"/>
    <cellStyle name="Поганий" xfId="110"/>
    <cellStyle name="Пояснение" xfId="111"/>
    <cellStyle name="Примечание" xfId="112"/>
    <cellStyle name="Примітка" xfId="113"/>
    <cellStyle name="Percent" xfId="114"/>
    <cellStyle name="Результат" xfId="115"/>
    <cellStyle name="Связанная ячейка" xfId="116"/>
    <cellStyle name="Середній" xfId="117"/>
    <cellStyle name="Стиль 1" xfId="118"/>
    <cellStyle name="Текст попередження" xfId="119"/>
    <cellStyle name="Текст пояснення" xfId="120"/>
    <cellStyle name="Текст предупреждения" xfId="121"/>
    <cellStyle name="Comma" xfId="122"/>
    <cellStyle name="Comma [0]" xfId="123"/>
    <cellStyle name="Хороший" xfId="1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18"/>
  <sheetViews>
    <sheetView showZeros="0" tabSelected="1" view="pageBreakPreview" zoomScale="50" zoomScaleNormal="60" zoomScaleSheetLayoutView="50" zoomScalePageLayoutView="0" workbookViewId="0" topLeftCell="B103">
      <selection activeCell="I59" sqref="I59"/>
    </sheetView>
  </sheetViews>
  <sheetFormatPr defaultColWidth="9.16015625" defaultRowHeight="12.75"/>
  <cols>
    <col min="1" max="1" width="12.5" style="53" hidden="1" customWidth="1"/>
    <col min="2" max="2" width="14.66015625" style="2" customWidth="1"/>
    <col min="3" max="3" width="14" style="2" customWidth="1"/>
    <col min="4" max="4" width="16.33203125" style="2" customWidth="1"/>
    <col min="5" max="5" width="84.5" style="53" customWidth="1"/>
    <col min="6" max="6" width="71.66015625" style="53" customWidth="1"/>
    <col min="7" max="7" width="29.16015625" style="53" customWidth="1"/>
    <col min="8" max="8" width="28.33203125" style="53" customWidth="1"/>
    <col min="9" max="9" width="22.83203125" style="53" customWidth="1"/>
    <col min="10" max="10" width="20" style="53" customWidth="1"/>
    <col min="11" max="11" width="21.83203125" style="53" customWidth="1"/>
    <col min="12" max="12" width="13.83203125" style="54" bestFit="1" customWidth="1"/>
    <col min="13" max="16384" width="9.16015625" style="54" customWidth="1"/>
  </cols>
  <sheetData>
    <row r="1" spans="1:11" ht="19.5" customHeight="1">
      <c r="A1" s="1"/>
      <c r="H1" s="81" t="s">
        <v>164</v>
      </c>
      <c r="I1" s="81"/>
      <c r="J1" s="81"/>
      <c r="K1" s="81"/>
    </row>
    <row r="2" spans="8:12" ht="120" customHeight="1">
      <c r="H2" s="82" t="s">
        <v>178</v>
      </c>
      <c r="I2" s="82"/>
      <c r="J2" s="82"/>
      <c r="K2" s="82"/>
      <c r="L2" s="46"/>
    </row>
    <row r="3" spans="9:11" ht="18.75" customHeight="1">
      <c r="I3" s="85"/>
      <c r="J3" s="85"/>
      <c r="K3" s="85"/>
    </row>
    <row r="4" spans="9:11" ht="15">
      <c r="I4" s="30"/>
      <c r="J4" s="30"/>
      <c r="K4" s="30"/>
    </row>
    <row r="5" spans="2:11" ht="29.25" customHeight="1">
      <c r="B5" s="86" t="s">
        <v>71</v>
      </c>
      <c r="C5" s="87"/>
      <c r="D5" s="87"/>
      <c r="E5" s="87"/>
      <c r="F5" s="87"/>
      <c r="G5" s="87"/>
      <c r="H5" s="87"/>
      <c r="I5" s="87"/>
      <c r="J5" s="87"/>
      <c r="K5" s="87"/>
    </row>
    <row r="6" spans="2:11" ht="21" customHeight="1">
      <c r="B6" s="99">
        <v>20535000000</v>
      </c>
      <c r="C6" s="99"/>
      <c r="D6" s="63"/>
      <c r="E6" s="63"/>
      <c r="F6" s="63"/>
      <c r="G6" s="63"/>
      <c r="H6" s="63"/>
      <c r="I6" s="63"/>
      <c r="J6" s="63"/>
      <c r="K6" s="63"/>
    </row>
    <row r="7" spans="2:11" ht="18.75">
      <c r="B7" s="100" t="s">
        <v>68</v>
      </c>
      <c r="C7" s="100"/>
      <c r="D7" s="3"/>
      <c r="E7" s="55"/>
      <c r="F7" s="56"/>
      <c r="G7" s="56"/>
      <c r="H7" s="56"/>
      <c r="J7" s="4"/>
      <c r="K7" s="64" t="s">
        <v>69</v>
      </c>
    </row>
    <row r="8" spans="1:11" ht="34.5" customHeight="1">
      <c r="A8" s="10" t="s">
        <v>3</v>
      </c>
      <c r="B8" s="90" t="s">
        <v>7</v>
      </c>
      <c r="C8" s="90" t="s">
        <v>45</v>
      </c>
      <c r="D8" s="90" t="s">
        <v>46</v>
      </c>
      <c r="E8" s="92" t="s">
        <v>53</v>
      </c>
      <c r="F8" s="83" t="s">
        <v>47</v>
      </c>
      <c r="G8" s="83" t="s">
        <v>54</v>
      </c>
      <c r="H8" s="83" t="s">
        <v>48</v>
      </c>
      <c r="I8" s="92" t="s">
        <v>0</v>
      </c>
      <c r="J8" s="88" t="s">
        <v>1</v>
      </c>
      <c r="K8" s="89"/>
    </row>
    <row r="9" spans="1:11" ht="78" customHeight="1">
      <c r="A9" s="11"/>
      <c r="B9" s="91"/>
      <c r="C9" s="91"/>
      <c r="D9" s="91"/>
      <c r="E9" s="93"/>
      <c r="F9" s="84"/>
      <c r="G9" s="84"/>
      <c r="H9" s="84"/>
      <c r="I9" s="93"/>
      <c r="J9" s="49" t="s">
        <v>49</v>
      </c>
      <c r="K9" s="49" t="s">
        <v>50</v>
      </c>
    </row>
    <row r="10" spans="1:11" ht="22.5" customHeight="1">
      <c r="A10" s="11"/>
      <c r="B10" s="5">
        <v>1</v>
      </c>
      <c r="C10" s="5">
        <v>2</v>
      </c>
      <c r="D10" s="48">
        <v>3</v>
      </c>
      <c r="E10" s="11">
        <v>4</v>
      </c>
      <c r="F10" s="6">
        <v>5</v>
      </c>
      <c r="G10" s="49">
        <v>6</v>
      </c>
      <c r="H10" s="49">
        <v>7</v>
      </c>
      <c r="I10" s="11">
        <v>8</v>
      </c>
      <c r="J10" s="49">
        <v>9</v>
      </c>
      <c r="K10" s="49">
        <v>10</v>
      </c>
    </row>
    <row r="11" spans="1:11" ht="85.5" customHeight="1">
      <c r="A11" s="11"/>
      <c r="B11" s="11"/>
      <c r="C11" s="11"/>
      <c r="D11" s="10"/>
      <c r="E11" s="11"/>
      <c r="F11" s="69" t="s">
        <v>105</v>
      </c>
      <c r="G11" s="95" t="s">
        <v>121</v>
      </c>
      <c r="H11" s="52">
        <f aca="true" t="shared" si="0" ref="H11:H90">I11+J11</f>
        <v>5446700</v>
      </c>
      <c r="I11" s="52">
        <f>I12</f>
        <v>5446700</v>
      </c>
      <c r="J11" s="52">
        <f>J12</f>
        <v>0</v>
      </c>
      <c r="K11" s="52">
        <f>K12</f>
        <v>0</v>
      </c>
    </row>
    <row r="12" spans="1:11" ht="24.75" customHeight="1">
      <c r="A12" s="11"/>
      <c r="B12" s="32" t="s">
        <v>30</v>
      </c>
      <c r="C12" s="33"/>
      <c r="D12" s="33"/>
      <c r="E12" s="67" t="s">
        <v>72</v>
      </c>
      <c r="F12" s="6"/>
      <c r="G12" s="95"/>
      <c r="H12" s="52">
        <f t="shared" si="0"/>
        <v>5446700</v>
      </c>
      <c r="I12" s="52">
        <f aca="true" t="shared" si="1" ref="I12:K13">I13</f>
        <v>5446700</v>
      </c>
      <c r="J12" s="52">
        <f t="shared" si="1"/>
        <v>0</v>
      </c>
      <c r="K12" s="52">
        <f t="shared" si="1"/>
        <v>0</v>
      </c>
    </row>
    <row r="13" spans="1:11" ht="28.5" customHeight="1">
      <c r="A13" s="11"/>
      <c r="B13" s="32" t="s">
        <v>31</v>
      </c>
      <c r="C13" s="33"/>
      <c r="D13" s="33"/>
      <c r="E13" s="68" t="s">
        <v>85</v>
      </c>
      <c r="F13" s="6"/>
      <c r="G13" s="95"/>
      <c r="H13" s="52">
        <f t="shared" si="0"/>
        <v>5446700</v>
      </c>
      <c r="I13" s="52">
        <f>I14</f>
        <v>5446700</v>
      </c>
      <c r="J13" s="52">
        <f t="shared" si="1"/>
        <v>0</v>
      </c>
      <c r="K13" s="52">
        <f t="shared" si="1"/>
        <v>0</v>
      </c>
    </row>
    <row r="14" spans="1:11" ht="37.5" customHeight="1">
      <c r="A14" s="11"/>
      <c r="B14" s="33" t="s">
        <v>73</v>
      </c>
      <c r="C14" s="35">
        <v>2010</v>
      </c>
      <c r="D14" s="35" t="s">
        <v>14</v>
      </c>
      <c r="E14" s="31" t="s">
        <v>15</v>
      </c>
      <c r="F14" s="6"/>
      <c r="G14" s="95"/>
      <c r="H14" s="60">
        <f t="shared" si="0"/>
        <v>5446700</v>
      </c>
      <c r="I14" s="51">
        <f>4846200+550500+50000</f>
        <v>5446700</v>
      </c>
      <c r="J14" s="51"/>
      <c r="K14" s="51"/>
    </row>
    <row r="15" spans="1:11" ht="62.25" customHeight="1">
      <c r="A15" s="11"/>
      <c r="B15" s="33"/>
      <c r="C15" s="35"/>
      <c r="D15" s="35"/>
      <c r="E15" s="31"/>
      <c r="F15" s="69" t="s">
        <v>106</v>
      </c>
      <c r="G15" s="95" t="s">
        <v>121</v>
      </c>
      <c r="H15" s="52">
        <f t="shared" si="0"/>
        <v>3559000</v>
      </c>
      <c r="I15" s="52">
        <f aca="true" t="shared" si="2" ref="I15:K17">I16</f>
        <v>3559000</v>
      </c>
      <c r="J15" s="52">
        <f t="shared" si="2"/>
        <v>0</v>
      </c>
      <c r="K15" s="52">
        <f t="shared" si="2"/>
        <v>0</v>
      </c>
    </row>
    <row r="16" spans="1:11" ht="37.5" customHeight="1">
      <c r="A16" s="11"/>
      <c r="B16" s="32" t="s">
        <v>30</v>
      </c>
      <c r="C16" s="33"/>
      <c r="D16" s="33"/>
      <c r="E16" s="67" t="s">
        <v>72</v>
      </c>
      <c r="F16" s="6"/>
      <c r="G16" s="95"/>
      <c r="H16" s="52">
        <f t="shared" si="0"/>
        <v>3559000</v>
      </c>
      <c r="I16" s="52">
        <f>I17</f>
        <v>3559000</v>
      </c>
      <c r="J16" s="52">
        <f t="shared" si="2"/>
        <v>0</v>
      </c>
      <c r="K16" s="52">
        <f t="shared" si="2"/>
        <v>0</v>
      </c>
    </row>
    <row r="17" spans="1:11" ht="37.5" customHeight="1">
      <c r="A17" s="11"/>
      <c r="B17" s="32" t="s">
        <v>31</v>
      </c>
      <c r="C17" s="33"/>
      <c r="D17" s="33"/>
      <c r="E17" s="68" t="s">
        <v>85</v>
      </c>
      <c r="F17" s="6"/>
      <c r="G17" s="95"/>
      <c r="H17" s="52">
        <f t="shared" si="0"/>
        <v>3559000</v>
      </c>
      <c r="I17" s="50">
        <f>I18</f>
        <v>3559000</v>
      </c>
      <c r="J17" s="51">
        <f t="shared" si="2"/>
        <v>0</v>
      </c>
      <c r="K17" s="51">
        <f t="shared" si="2"/>
        <v>0</v>
      </c>
    </row>
    <row r="18" spans="1:11" ht="37.5" customHeight="1">
      <c r="A18" s="11"/>
      <c r="B18" s="33" t="s">
        <v>126</v>
      </c>
      <c r="C18" s="33" t="s">
        <v>127</v>
      </c>
      <c r="D18" s="33"/>
      <c r="E18" s="43" t="s">
        <v>128</v>
      </c>
      <c r="F18" s="6"/>
      <c r="G18" s="95"/>
      <c r="H18" s="52">
        <f t="shared" si="0"/>
        <v>3559000</v>
      </c>
      <c r="I18" s="50">
        <f>I19</f>
        <v>3559000</v>
      </c>
      <c r="J18" s="51">
        <f>J19</f>
        <v>0</v>
      </c>
      <c r="K18" s="51">
        <f>K19</f>
        <v>0</v>
      </c>
    </row>
    <row r="19" spans="1:11" ht="37.5" customHeight="1">
      <c r="A19" s="11"/>
      <c r="B19" s="33" t="s">
        <v>74</v>
      </c>
      <c r="C19" s="33" t="s">
        <v>57</v>
      </c>
      <c r="D19" s="33" t="s">
        <v>58</v>
      </c>
      <c r="E19" s="31" t="s">
        <v>59</v>
      </c>
      <c r="F19" s="6"/>
      <c r="G19" s="95"/>
      <c r="H19" s="60">
        <f t="shared" si="0"/>
        <v>3559000</v>
      </c>
      <c r="I19" s="51">
        <f>3429000+130000</f>
        <v>3559000</v>
      </c>
      <c r="J19" s="51"/>
      <c r="K19" s="51"/>
    </row>
    <row r="20" spans="1:11" ht="56.25" customHeight="1">
      <c r="A20" s="5">
        <v>120100</v>
      </c>
      <c r="B20" s="16"/>
      <c r="C20" s="16"/>
      <c r="D20" s="17"/>
      <c r="E20" s="5"/>
      <c r="F20" s="69" t="s">
        <v>75</v>
      </c>
      <c r="G20" s="95" t="s">
        <v>121</v>
      </c>
      <c r="H20" s="52">
        <f t="shared" si="0"/>
        <v>375000</v>
      </c>
      <c r="I20" s="50">
        <f aca="true" t="shared" si="3" ref="I20:J22">I21</f>
        <v>375000</v>
      </c>
      <c r="J20" s="50">
        <f t="shared" si="3"/>
        <v>0</v>
      </c>
      <c r="K20" s="50"/>
    </row>
    <row r="21" spans="1:11" s="15" customFormat="1" ht="18.75">
      <c r="A21" s="16"/>
      <c r="B21" s="32" t="s">
        <v>30</v>
      </c>
      <c r="C21" s="33"/>
      <c r="D21" s="33"/>
      <c r="E21" s="67" t="s">
        <v>72</v>
      </c>
      <c r="F21" s="19"/>
      <c r="G21" s="95"/>
      <c r="H21" s="52">
        <f t="shared" si="0"/>
        <v>375000</v>
      </c>
      <c r="I21" s="50">
        <f t="shared" si="3"/>
        <v>375000</v>
      </c>
      <c r="J21" s="51">
        <f t="shared" si="3"/>
        <v>0</v>
      </c>
      <c r="K21" s="51"/>
    </row>
    <row r="22" spans="1:11" s="23" customFormat="1" ht="26.25" customHeight="1">
      <c r="A22" s="20"/>
      <c r="B22" s="32" t="s">
        <v>31</v>
      </c>
      <c r="C22" s="33"/>
      <c r="D22" s="33"/>
      <c r="E22" s="68" t="s">
        <v>85</v>
      </c>
      <c r="F22" s="22"/>
      <c r="G22" s="95"/>
      <c r="H22" s="52">
        <f t="shared" si="0"/>
        <v>375000</v>
      </c>
      <c r="I22" s="50">
        <f t="shared" si="3"/>
        <v>375000</v>
      </c>
      <c r="J22" s="51">
        <f t="shared" si="3"/>
        <v>0</v>
      </c>
      <c r="K22" s="51"/>
    </row>
    <row r="23" spans="1:11" s="23" customFormat="1" ht="26.25" customHeight="1">
      <c r="A23" s="20"/>
      <c r="B23" s="33" t="s">
        <v>104</v>
      </c>
      <c r="C23" s="35" t="s">
        <v>19</v>
      </c>
      <c r="D23" s="35" t="s">
        <v>2</v>
      </c>
      <c r="E23" s="43" t="s">
        <v>20</v>
      </c>
      <c r="F23" s="22"/>
      <c r="G23" s="95"/>
      <c r="H23" s="60">
        <f t="shared" si="0"/>
        <v>375000</v>
      </c>
      <c r="I23" s="51">
        <v>375000</v>
      </c>
      <c r="J23" s="51"/>
      <c r="K23" s="51"/>
    </row>
    <row r="24" spans="1:11" ht="37.5">
      <c r="A24" s="5">
        <v>130115</v>
      </c>
      <c r="B24" s="16"/>
      <c r="C24" s="16"/>
      <c r="D24" s="17"/>
      <c r="E24" s="5"/>
      <c r="F24" s="69" t="s">
        <v>107</v>
      </c>
      <c r="G24" s="96" t="s">
        <v>121</v>
      </c>
      <c r="H24" s="52">
        <f t="shared" si="0"/>
        <v>400000</v>
      </c>
      <c r="I24" s="50">
        <f>I25</f>
        <v>400000</v>
      </c>
      <c r="J24" s="50">
        <f>J25</f>
        <v>0</v>
      </c>
      <c r="K24" s="50"/>
    </row>
    <row r="25" spans="1:11" s="15" customFormat="1" ht="18.75">
      <c r="A25" s="16"/>
      <c r="B25" s="32" t="s">
        <v>30</v>
      </c>
      <c r="C25" s="33"/>
      <c r="D25" s="33"/>
      <c r="E25" s="67" t="s">
        <v>72</v>
      </c>
      <c r="F25" s="19"/>
      <c r="G25" s="97"/>
      <c r="H25" s="52">
        <f t="shared" si="0"/>
        <v>400000</v>
      </c>
      <c r="I25" s="50">
        <f>I26</f>
        <v>400000</v>
      </c>
      <c r="J25" s="51">
        <f>J26</f>
        <v>0</v>
      </c>
      <c r="K25" s="51"/>
    </row>
    <row r="26" spans="1:11" s="23" customFormat="1" ht="19.5">
      <c r="A26" s="20"/>
      <c r="B26" s="32" t="s">
        <v>31</v>
      </c>
      <c r="C26" s="33"/>
      <c r="D26" s="33"/>
      <c r="E26" s="68" t="s">
        <v>85</v>
      </c>
      <c r="F26" s="22"/>
      <c r="G26" s="97"/>
      <c r="H26" s="52">
        <f t="shared" si="0"/>
        <v>400000</v>
      </c>
      <c r="I26" s="52">
        <f>I27+I29+I31</f>
        <v>400000</v>
      </c>
      <c r="J26" s="52">
        <f>J28+J30+J32</f>
        <v>0</v>
      </c>
      <c r="K26" s="52">
        <f>K28+K30+K32</f>
        <v>0</v>
      </c>
    </row>
    <row r="27" spans="1:11" s="23" customFormat="1" ht="19.5">
      <c r="A27" s="20"/>
      <c r="B27" s="33" t="s">
        <v>129</v>
      </c>
      <c r="C27" s="33">
        <v>5010</v>
      </c>
      <c r="D27" s="33"/>
      <c r="E27" s="43" t="s">
        <v>130</v>
      </c>
      <c r="F27" s="22"/>
      <c r="G27" s="97"/>
      <c r="H27" s="52">
        <f t="shared" si="0"/>
        <v>170000</v>
      </c>
      <c r="I27" s="52">
        <f>I28</f>
        <v>170000</v>
      </c>
      <c r="J27" s="52">
        <f>J28</f>
        <v>0</v>
      </c>
      <c r="K27" s="52">
        <f>K28</f>
        <v>0</v>
      </c>
    </row>
    <row r="28" spans="1:11" s="23" customFormat="1" ht="37.5">
      <c r="A28" s="20"/>
      <c r="B28" s="33" t="s">
        <v>78</v>
      </c>
      <c r="C28" s="33" t="s">
        <v>77</v>
      </c>
      <c r="D28" s="33" t="s">
        <v>6</v>
      </c>
      <c r="E28" s="31" t="s">
        <v>76</v>
      </c>
      <c r="F28" s="22"/>
      <c r="G28" s="97"/>
      <c r="H28" s="60">
        <f t="shared" si="0"/>
        <v>170000</v>
      </c>
      <c r="I28" s="60">
        <v>170000</v>
      </c>
      <c r="J28" s="52"/>
      <c r="K28" s="52"/>
    </row>
    <row r="29" spans="1:11" s="23" customFormat="1" ht="19.5">
      <c r="A29" s="20"/>
      <c r="B29" s="33" t="s">
        <v>131</v>
      </c>
      <c r="C29" s="33" t="s">
        <v>132</v>
      </c>
      <c r="D29" s="33"/>
      <c r="E29" s="43" t="s">
        <v>133</v>
      </c>
      <c r="F29" s="22"/>
      <c r="G29" s="97"/>
      <c r="H29" s="52">
        <f t="shared" si="0"/>
        <v>100000</v>
      </c>
      <c r="I29" s="52">
        <f>I30</f>
        <v>100000</v>
      </c>
      <c r="J29" s="60">
        <f>J30</f>
        <v>0</v>
      </c>
      <c r="K29" s="60">
        <f>K30</f>
        <v>0</v>
      </c>
    </row>
    <row r="30" spans="1:11" s="23" customFormat="1" ht="37.5">
      <c r="A30" s="20"/>
      <c r="B30" s="33" t="s">
        <v>79</v>
      </c>
      <c r="C30" s="33" t="s">
        <v>51</v>
      </c>
      <c r="D30" s="33" t="s">
        <v>6</v>
      </c>
      <c r="E30" s="31" t="s">
        <v>52</v>
      </c>
      <c r="F30" s="22"/>
      <c r="G30" s="97"/>
      <c r="H30" s="60">
        <f t="shared" si="0"/>
        <v>100000</v>
      </c>
      <c r="I30" s="51">
        <v>100000</v>
      </c>
      <c r="J30" s="51"/>
      <c r="K30" s="51"/>
    </row>
    <row r="31" spans="1:11" s="23" customFormat="1" ht="19.5">
      <c r="A31" s="20"/>
      <c r="B31" s="33" t="s">
        <v>134</v>
      </c>
      <c r="C31" s="33" t="s">
        <v>135</v>
      </c>
      <c r="D31" s="33"/>
      <c r="E31" s="43" t="s">
        <v>136</v>
      </c>
      <c r="F31" s="22"/>
      <c r="G31" s="97"/>
      <c r="H31" s="52">
        <f t="shared" si="0"/>
        <v>130000</v>
      </c>
      <c r="I31" s="50">
        <f>I32</f>
        <v>130000</v>
      </c>
      <c r="J31" s="51">
        <f>J32</f>
        <v>0</v>
      </c>
      <c r="K31" s="51">
        <f>K32</f>
        <v>0</v>
      </c>
    </row>
    <row r="32" spans="1:11" s="15" customFormat="1" ht="56.25">
      <c r="A32" s="12"/>
      <c r="B32" s="33" t="s">
        <v>80</v>
      </c>
      <c r="C32" s="33" t="s">
        <v>16</v>
      </c>
      <c r="D32" s="33" t="s">
        <v>6</v>
      </c>
      <c r="E32" s="31" t="s">
        <v>21</v>
      </c>
      <c r="F32" s="14"/>
      <c r="G32" s="98"/>
      <c r="H32" s="60">
        <f t="shared" si="0"/>
        <v>130000</v>
      </c>
      <c r="I32" s="51">
        <v>130000</v>
      </c>
      <c r="J32" s="51"/>
      <c r="K32" s="51"/>
    </row>
    <row r="33" spans="1:11" s="15" customFormat="1" ht="86.25" customHeight="1">
      <c r="A33" s="12">
        <v>180410</v>
      </c>
      <c r="B33" s="32"/>
      <c r="C33" s="33"/>
      <c r="D33" s="33"/>
      <c r="E33" s="31"/>
      <c r="F33" s="69" t="s">
        <v>108</v>
      </c>
      <c r="G33" s="95" t="s">
        <v>121</v>
      </c>
      <c r="H33" s="52">
        <f t="shared" si="0"/>
        <v>6708000</v>
      </c>
      <c r="I33" s="52">
        <f aca="true" t="shared" si="4" ref="I33:K34">I34</f>
        <v>6708000</v>
      </c>
      <c r="J33" s="52">
        <f t="shared" si="4"/>
        <v>0</v>
      </c>
      <c r="K33" s="52">
        <f t="shared" si="4"/>
        <v>0</v>
      </c>
    </row>
    <row r="34" spans="1:11" s="15" customFormat="1" ht="18.75">
      <c r="A34" s="16"/>
      <c r="B34" s="32" t="s">
        <v>30</v>
      </c>
      <c r="C34" s="33"/>
      <c r="D34" s="33"/>
      <c r="E34" s="67" t="s">
        <v>72</v>
      </c>
      <c r="F34" s="19"/>
      <c r="G34" s="95"/>
      <c r="H34" s="52">
        <f t="shared" si="0"/>
        <v>6708000</v>
      </c>
      <c r="I34" s="52">
        <f t="shared" si="4"/>
        <v>6708000</v>
      </c>
      <c r="J34" s="52">
        <f t="shared" si="4"/>
        <v>0</v>
      </c>
      <c r="K34" s="52">
        <f t="shared" si="4"/>
        <v>0</v>
      </c>
    </row>
    <row r="35" spans="1:11" s="23" customFormat="1" ht="19.5">
      <c r="A35" s="20"/>
      <c r="B35" s="32" t="s">
        <v>31</v>
      </c>
      <c r="C35" s="33"/>
      <c r="D35" s="33"/>
      <c r="E35" s="68" t="s">
        <v>85</v>
      </c>
      <c r="F35" s="22"/>
      <c r="G35" s="95"/>
      <c r="H35" s="52">
        <f t="shared" si="0"/>
        <v>6708000</v>
      </c>
      <c r="I35" s="52">
        <f>I37</f>
        <v>6708000</v>
      </c>
      <c r="J35" s="52">
        <f>J37</f>
        <v>0</v>
      </c>
      <c r="K35" s="52">
        <f>K37</f>
        <v>0</v>
      </c>
    </row>
    <row r="36" spans="1:11" s="23" customFormat="1" ht="19.5">
      <c r="A36" s="20"/>
      <c r="B36" s="33" t="s">
        <v>137</v>
      </c>
      <c r="C36" s="33" t="s">
        <v>138</v>
      </c>
      <c r="D36" s="33"/>
      <c r="E36" s="43" t="s">
        <v>139</v>
      </c>
      <c r="F36" s="22"/>
      <c r="G36" s="95"/>
      <c r="H36" s="52">
        <f t="shared" si="0"/>
        <v>6708000</v>
      </c>
      <c r="I36" s="52">
        <f>I37</f>
        <v>6708000</v>
      </c>
      <c r="J36" s="52">
        <f>J37</f>
        <v>0</v>
      </c>
      <c r="K36" s="52">
        <f>K37</f>
        <v>0</v>
      </c>
    </row>
    <row r="37" spans="1:11" s="15" customFormat="1" ht="18.75">
      <c r="A37" s="12"/>
      <c r="B37" s="33" t="s">
        <v>81</v>
      </c>
      <c r="C37" s="33" t="s">
        <v>22</v>
      </c>
      <c r="D37" s="33" t="s">
        <v>5</v>
      </c>
      <c r="E37" s="43" t="s">
        <v>23</v>
      </c>
      <c r="F37" s="14"/>
      <c r="G37" s="95"/>
      <c r="H37" s="60">
        <f t="shared" si="0"/>
        <v>6708000</v>
      </c>
      <c r="I37" s="51">
        <v>6708000</v>
      </c>
      <c r="J37" s="51"/>
      <c r="K37" s="51"/>
    </row>
    <row r="38" spans="1:11" s="15" customFormat="1" ht="112.5">
      <c r="A38" s="16">
        <v>210105</v>
      </c>
      <c r="B38" s="16"/>
      <c r="C38" s="16"/>
      <c r="D38" s="17"/>
      <c r="E38" s="18"/>
      <c r="F38" s="69" t="s">
        <v>162</v>
      </c>
      <c r="G38" s="95" t="s">
        <v>121</v>
      </c>
      <c r="H38" s="52">
        <f t="shared" si="0"/>
        <v>1126700</v>
      </c>
      <c r="I38" s="50">
        <f aca="true" t="shared" si="5" ref="I38:J40">I39</f>
        <v>1126700</v>
      </c>
      <c r="J38" s="50">
        <f t="shared" si="5"/>
        <v>0</v>
      </c>
      <c r="K38" s="50"/>
    </row>
    <row r="39" spans="1:11" s="23" customFormat="1" ht="19.5">
      <c r="A39" s="20"/>
      <c r="B39" s="32" t="s">
        <v>30</v>
      </c>
      <c r="C39" s="33"/>
      <c r="D39" s="33"/>
      <c r="E39" s="67" t="s">
        <v>72</v>
      </c>
      <c r="F39" s="22"/>
      <c r="G39" s="95"/>
      <c r="H39" s="52">
        <f t="shared" si="0"/>
        <v>1126700</v>
      </c>
      <c r="I39" s="50">
        <f t="shared" si="5"/>
        <v>1126700</v>
      </c>
      <c r="J39" s="51">
        <f t="shared" si="5"/>
        <v>0</v>
      </c>
      <c r="K39" s="51"/>
    </row>
    <row r="40" spans="1:11" s="15" customFormat="1" ht="18.75">
      <c r="A40" s="12"/>
      <c r="B40" s="32" t="s">
        <v>31</v>
      </c>
      <c r="C40" s="33"/>
      <c r="D40" s="33"/>
      <c r="E40" s="68" t="s">
        <v>85</v>
      </c>
      <c r="F40" s="14"/>
      <c r="G40" s="95"/>
      <c r="H40" s="52">
        <f t="shared" si="0"/>
        <v>1126700</v>
      </c>
      <c r="I40" s="50">
        <f t="shared" si="5"/>
        <v>1126700</v>
      </c>
      <c r="J40" s="51">
        <f t="shared" si="5"/>
        <v>0</v>
      </c>
      <c r="K40" s="51"/>
    </row>
    <row r="41" spans="1:11" s="15" customFormat="1" ht="37.5">
      <c r="A41" s="12"/>
      <c r="B41" s="33" t="s">
        <v>82</v>
      </c>
      <c r="C41" s="33" t="s">
        <v>24</v>
      </c>
      <c r="D41" s="33" t="s">
        <v>4</v>
      </c>
      <c r="E41" s="43" t="s">
        <v>25</v>
      </c>
      <c r="F41" s="14"/>
      <c r="G41" s="95"/>
      <c r="H41" s="60">
        <f t="shared" si="0"/>
        <v>1126700</v>
      </c>
      <c r="I41" s="51">
        <v>1126700</v>
      </c>
      <c r="J41" s="51">
        <f>16000-16000</f>
        <v>0</v>
      </c>
      <c r="K41" s="51"/>
    </row>
    <row r="42" spans="1:11" s="23" customFormat="1" ht="37.5" customHeight="1">
      <c r="A42" s="20"/>
      <c r="B42" s="37"/>
      <c r="C42" s="24"/>
      <c r="D42" s="24"/>
      <c r="E42" s="28"/>
      <c r="F42" s="69" t="s">
        <v>109</v>
      </c>
      <c r="G42" s="96" t="s">
        <v>121</v>
      </c>
      <c r="H42" s="52">
        <f t="shared" si="0"/>
        <v>220860</v>
      </c>
      <c r="I42" s="50">
        <f aca="true" t="shared" si="6" ref="I42:K43">I43</f>
        <v>220860</v>
      </c>
      <c r="J42" s="50">
        <f t="shared" si="6"/>
        <v>0</v>
      </c>
      <c r="K42" s="50">
        <f t="shared" si="6"/>
        <v>0</v>
      </c>
    </row>
    <row r="43" spans="1:11" s="23" customFormat="1" ht="19.5">
      <c r="A43" s="20"/>
      <c r="B43" s="37" t="s">
        <v>27</v>
      </c>
      <c r="C43" s="38"/>
      <c r="D43" s="38"/>
      <c r="E43" s="18" t="s">
        <v>83</v>
      </c>
      <c r="F43" s="22"/>
      <c r="G43" s="97"/>
      <c r="H43" s="52">
        <f t="shared" si="0"/>
        <v>220860</v>
      </c>
      <c r="I43" s="50">
        <f>I44</f>
        <v>220860</v>
      </c>
      <c r="J43" s="51">
        <f t="shared" si="6"/>
        <v>0</v>
      </c>
      <c r="K43" s="51">
        <f t="shared" si="6"/>
        <v>0</v>
      </c>
    </row>
    <row r="44" spans="1:11" s="23" customFormat="1" ht="19.5">
      <c r="A44" s="20"/>
      <c r="B44" s="39" t="s">
        <v>26</v>
      </c>
      <c r="C44" s="38"/>
      <c r="D44" s="38"/>
      <c r="E44" s="21" t="s">
        <v>84</v>
      </c>
      <c r="F44" s="22"/>
      <c r="G44" s="97"/>
      <c r="H44" s="52">
        <f t="shared" si="0"/>
        <v>220860</v>
      </c>
      <c r="I44" s="50">
        <f>I45+I47+I50</f>
        <v>220860</v>
      </c>
      <c r="J44" s="50">
        <f>J45+J47+J50</f>
        <v>0</v>
      </c>
      <c r="K44" s="50">
        <f>K45+K47+K50</f>
        <v>0</v>
      </c>
    </row>
    <row r="45" spans="1:11" s="23" customFormat="1" ht="19.5">
      <c r="A45" s="20"/>
      <c r="B45" s="24" t="s">
        <v>140</v>
      </c>
      <c r="C45" s="24" t="s">
        <v>141</v>
      </c>
      <c r="D45" s="24"/>
      <c r="E45" s="70" t="s">
        <v>142</v>
      </c>
      <c r="F45" s="22"/>
      <c r="G45" s="97"/>
      <c r="H45" s="52">
        <f t="shared" si="0"/>
        <v>67660</v>
      </c>
      <c r="I45" s="50">
        <f>I46</f>
        <v>67660</v>
      </c>
      <c r="J45" s="50">
        <f>J46</f>
        <v>0</v>
      </c>
      <c r="K45" s="50">
        <f>K46</f>
        <v>0</v>
      </c>
    </row>
    <row r="46" spans="1:11" s="23" customFormat="1" ht="19.5">
      <c r="A46" s="20"/>
      <c r="B46" s="24" t="s">
        <v>116</v>
      </c>
      <c r="C46" s="24" t="s">
        <v>117</v>
      </c>
      <c r="D46" s="24" t="s">
        <v>60</v>
      </c>
      <c r="E46" s="28" t="s">
        <v>61</v>
      </c>
      <c r="F46" s="22"/>
      <c r="G46" s="97"/>
      <c r="H46" s="60">
        <f t="shared" si="0"/>
        <v>67660</v>
      </c>
      <c r="I46" s="60">
        <v>67660</v>
      </c>
      <c r="J46" s="51"/>
      <c r="K46" s="51"/>
    </row>
    <row r="47" spans="1:11" s="23" customFormat="1" ht="19.5">
      <c r="A47" s="20"/>
      <c r="B47" s="24" t="s">
        <v>143</v>
      </c>
      <c r="C47" s="24">
        <v>3130</v>
      </c>
      <c r="D47" s="24"/>
      <c r="E47" s="70" t="s">
        <v>144</v>
      </c>
      <c r="F47" s="22"/>
      <c r="G47" s="97"/>
      <c r="H47" s="52">
        <f t="shared" si="0"/>
        <v>124400</v>
      </c>
      <c r="I47" s="52">
        <f>I48</f>
        <v>124400</v>
      </c>
      <c r="J47" s="60">
        <f>J48</f>
        <v>0</v>
      </c>
      <c r="K47" s="60">
        <f>K48</f>
        <v>0</v>
      </c>
    </row>
    <row r="48" spans="1:11" s="23" customFormat="1" ht="19.5">
      <c r="A48" s="20"/>
      <c r="B48" s="24" t="s">
        <v>62</v>
      </c>
      <c r="C48" s="24" t="s">
        <v>63</v>
      </c>
      <c r="D48" s="24" t="s">
        <v>9</v>
      </c>
      <c r="E48" s="28" t="s">
        <v>64</v>
      </c>
      <c r="F48" s="22"/>
      <c r="G48" s="97"/>
      <c r="H48" s="60">
        <f t="shared" si="0"/>
        <v>124400</v>
      </c>
      <c r="I48" s="60">
        <v>124400</v>
      </c>
      <c r="J48" s="51"/>
      <c r="K48" s="51"/>
    </row>
    <row r="49" spans="1:11" s="23" customFormat="1" ht="75" hidden="1">
      <c r="A49" s="20"/>
      <c r="B49" s="24" t="s">
        <v>65</v>
      </c>
      <c r="C49" s="24" t="s">
        <v>66</v>
      </c>
      <c r="D49" s="24" t="s">
        <v>9</v>
      </c>
      <c r="E49" s="28" t="s">
        <v>67</v>
      </c>
      <c r="F49" s="101"/>
      <c r="G49" s="97"/>
      <c r="H49" s="52">
        <f t="shared" si="0"/>
        <v>0</v>
      </c>
      <c r="I49" s="60">
        <f>685000-252537-139500+120000-292900-120063</f>
        <v>0</v>
      </c>
      <c r="J49" s="51"/>
      <c r="K49" s="51"/>
    </row>
    <row r="50" spans="1:11" s="23" customFormat="1" ht="19.5">
      <c r="A50" s="20"/>
      <c r="B50" s="24" t="s">
        <v>145</v>
      </c>
      <c r="C50" s="24">
        <v>4080</v>
      </c>
      <c r="D50" s="24"/>
      <c r="E50" s="70" t="s">
        <v>146</v>
      </c>
      <c r="F50" s="22"/>
      <c r="G50" s="97"/>
      <c r="H50" s="52">
        <f t="shared" si="0"/>
        <v>28800</v>
      </c>
      <c r="I50" s="52">
        <f>I51</f>
        <v>28800</v>
      </c>
      <c r="J50" s="60">
        <f>J51</f>
        <v>0</v>
      </c>
      <c r="K50" s="60">
        <f>K51</f>
        <v>0</v>
      </c>
    </row>
    <row r="51" spans="1:11" s="23" customFormat="1" ht="19.5">
      <c r="A51" s="20"/>
      <c r="B51" s="24" t="s">
        <v>118</v>
      </c>
      <c r="C51" s="24">
        <v>4082</v>
      </c>
      <c r="D51" s="24" t="s">
        <v>17</v>
      </c>
      <c r="E51" s="28" t="s">
        <v>44</v>
      </c>
      <c r="F51" s="22"/>
      <c r="G51" s="97"/>
      <c r="H51" s="60">
        <f t="shared" si="0"/>
        <v>28800</v>
      </c>
      <c r="I51" s="60">
        <v>28800</v>
      </c>
      <c r="J51" s="51"/>
      <c r="K51" s="51"/>
    </row>
    <row r="52" spans="1:11" s="15" customFormat="1" ht="56.25" customHeight="1">
      <c r="A52" s="24"/>
      <c r="B52" s="25"/>
      <c r="C52" s="26"/>
      <c r="D52" s="27"/>
      <c r="E52" s="13"/>
      <c r="F52" s="69" t="s">
        <v>114</v>
      </c>
      <c r="G52" s="96" t="s">
        <v>121</v>
      </c>
      <c r="H52" s="52">
        <f>H53+H63</f>
        <v>1825960</v>
      </c>
      <c r="I52" s="52">
        <f>I53+I63</f>
        <v>1825960</v>
      </c>
      <c r="J52" s="52">
        <f>J53+J63</f>
        <v>0</v>
      </c>
      <c r="K52" s="52">
        <f>K53+K63</f>
        <v>0</v>
      </c>
    </row>
    <row r="53" spans="1:11" s="15" customFormat="1" ht="18.75">
      <c r="A53" s="16"/>
      <c r="B53" s="32" t="s">
        <v>30</v>
      </c>
      <c r="C53" s="33"/>
      <c r="D53" s="33"/>
      <c r="E53" s="67" t="s">
        <v>72</v>
      </c>
      <c r="F53" s="19"/>
      <c r="G53" s="97"/>
      <c r="H53" s="52">
        <f t="shared" si="0"/>
        <v>788700</v>
      </c>
      <c r="I53" s="50">
        <f>I54</f>
        <v>788700</v>
      </c>
      <c r="J53" s="50">
        <f>J54</f>
        <v>0</v>
      </c>
      <c r="K53" s="50">
        <f>K54</f>
        <v>0</v>
      </c>
    </row>
    <row r="54" spans="1:11" s="23" customFormat="1" ht="19.5">
      <c r="A54" s="20"/>
      <c r="B54" s="32" t="s">
        <v>31</v>
      </c>
      <c r="C54" s="33"/>
      <c r="D54" s="33"/>
      <c r="E54" s="68" t="s">
        <v>85</v>
      </c>
      <c r="F54" s="22"/>
      <c r="G54" s="97"/>
      <c r="H54" s="52">
        <f t="shared" si="0"/>
        <v>788700</v>
      </c>
      <c r="I54" s="50">
        <f>I55+I57+I58+I61</f>
        <v>788700</v>
      </c>
      <c r="J54" s="50">
        <f>J57+J58+J59+J60</f>
        <v>0</v>
      </c>
      <c r="K54" s="50">
        <f>K57+K58+K59+K60</f>
        <v>0</v>
      </c>
    </row>
    <row r="55" spans="1:11" s="23" customFormat="1" ht="56.25">
      <c r="A55" s="20"/>
      <c r="B55" s="36" t="s">
        <v>147</v>
      </c>
      <c r="C55" s="36">
        <v>3100</v>
      </c>
      <c r="D55" s="36"/>
      <c r="E55" s="13" t="s">
        <v>148</v>
      </c>
      <c r="F55" s="71"/>
      <c r="G55" s="97"/>
      <c r="H55" s="52">
        <f t="shared" si="0"/>
        <v>500000</v>
      </c>
      <c r="I55" s="50">
        <f>I56</f>
        <v>500000</v>
      </c>
      <c r="J55" s="50">
        <f>J56</f>
        <v>0</v>
      </c>
      <c r="K55" s="50">
        <f>K56</f>
        <v>0</v>
      </c>
    </row>
    <row r="56" spans="1:12" s="23" customFormat="1" ht="75">
      <c r="A56" s="20"/>
      <c r="B56" s="33" t="s">
        <v>119</v>
      </c>
      <c r="C56" s="36">
        <v>3104</v>
      </c>
      <c r="D56" s="36">
        <v>1020</v>
      </c>
      <c r="E56" s="13" t="s">
        <v>120</v>
      </c>
      <c r="F56" s="71"/>
      <c r="G56" s="97"/>
      <c r="H56" s="60">
        <f t="shared" si="0"/>
        <v>500000</v>
      </c>
      <c r="I56" s="51">
        <v>500000</v>
      </c>
      <c r="J56" s="50"/>
      <c r="K56" s="50"/>
      <c r="L56" s="72"/>
    </row>
    <row r="57" spans="1:11" s="15" customFormat="1" ht="79.5" customHeight="1" hidden="1">
      <c r="A57" s="24" t="s">
        <v>11</v>
      </c>
      <c r="B57" s="33" t="s">
        <v>86</v>
      </c>
      <c r="C57" s="35">
        <v>3160</v>
      </c>
      <c r="D57" s="35" t="s">
        <v>32</v>
      </c>
      <c r="E57" s="13" t="s">
        <v>33</v>
      </c>
      <c r="F57" s="74"/>
      <c r="G57" s="97"/>
      <c r="H57" s="52">
        <f t="shared" si="0"/>
        <v>0</v>
      </c>
      <c r="I57" s="50"/>
      <c r="J57" s="51"/>
      <c r="K57" s="51"/>
    </row>
    <row r="58" spans="1:11" s="15" customFormat="1" ht="75">
      <c r="A58" s="24" t="s">
        <v>10</v>
      </c>
      <c r="B58" s="35" t="s">
        <v>149</v>
      </c>
      <c r="C58" s="35">
        <v>3030</v>
      </c>
      <c r="D58" s="35"/>
      <c r="E58" s="31" t="s">
        <v>150</v>
      </c>
      <c r="F58" s="29"/>
      <c r="G58" s="97"/>
      <c r="H58" s="52">
        <f t="shared" si="0"/>
        <v>18800</v>
      </c>
      <c r="I58" s="50">
        <f>I59+I60</f>
        <v>18800</v>
      </c>
      <c r="J58" s="51">
        <f>J59+J60</f>
        <v>0</v>
      </c>
      <c r="K58" s="51">
        <f>K59+K60</f>
        <v>0</v>
      </c>
    </row>
    <row r="59" spans="1:11" s="15" customFormat="1" ht="37.5" hidden="1">
      <c r="A59" s="24"/>
      <c r="B59" s="33" t="s">
        <v>88</v>
      </c>
      <c r="C59" s="36">
        <v>3032</v>
      </c>
      <c r="D59" s="36" t="s">
        <v>12</v>
      </c>
      <c r="E59" s="13" t="s">
        <v>18</v>
      </c>
      <c r="F59" s="74"/>
      <c r="G59" s="97"/>
      <c r="H59" s="60">
        <f t="shared" si="0"/>
        <v>0</v>
      </c>
      <c r="I59" s="51"/>
      <c r="J59" s="51"/>
      <c r="K59" s="51"/>
    </row>
    <row r="60" spans="1:11" s="15" customFormat="1" ht="37.5">
      <c r="A60" s="24"/>
      <c r="B60" s="33" t="s">
        <v>90</v>
      </c>
      <c r="C60" s="36">
        <v>3035</v>
      </c>
      <c r="D60" s="36" t="s">
        <v>12</v>
      </c>
      <c r="E60" s="13" t="s">
        <v>29</v>
      </c>
      <c r="F60" s="29"/>
      <c r="G60" s="97"/>
      <c r="H60" s="60">
        <f t="shared" si="0"/>
        <v>18800</v>
      </c>
      <c r="I60" s="51">
        <v>18800</v>
      </c>
      <c r="J60" s="51"/>
      <c r="K60" s="51"/>
    </row>
    <row r="61" spans="1:11" s="15" customFormat="1" ht="18.75">
      <c r="A61" s="24"/>
      <c r="B61" s="36" t="s">
        <v>151</v>
      </c>
      <c r="C61" s="36">
        <v>3240</v>
      </c>
      <c r="D61" s="36"/>
      <c r="E61" s="13" t="s">
        <v>152</v>
      </c>
      <c r="F61" s="29"/>
      <c r="G61" s="97"/>
      <c r="H61" s="52">
        <f t="shared" si="0"/>
        <v>269900</v>
      </c>
      <c r="I61" s="50">
        <f>I62</f>
        <v>269900</v>
      </c>
      <c r="J61" s="51">
        <f>J62</f>
        <v>0</v>
      </c>
      <c r="K61" s="51">
        <f>K62</f>
        <v>0</v>
      </c>
    </row>
    <row r="62" spans="1:11" s="15" customFormat="1" ht="37.5">
      <c r="A62" s="24"/>
      <c r="B62" s="33" t="s">
        <v>87</v>
      </c>
      <c r="C62" s="35">
        <v>3242</v>
      </c>
      <c r="D62" s="35" t="s">
        <v>8</v>
      </c>
      <c r="E62" s="13" t="s">
        <v>28</v>
      </c>
      <c r="F62" s="29"/>
      <c r="G62" s="97"/>
      <c r="H62" s="60">
        <f t="shared" si="0"/>
        <v>269900</v>
      </c>
      <c r="I62" s="51">
        <f>269900+878560-878560</f>
        <v>269900</v>
      </c>
      <c r="J62" s="51"/>
      <c r="K62" s="51"/>
    </row>
    <row r="63" spans="1:11" s="15" customFormat="1" ht="33.75">
      <c r="A63" s="24"/>
      <c r="B63" s="73" t="s">
        <v>165</v>
      </c>
      <c r="C63" s="73"/>
      <c r="D63" s="73"/>
      <c r="E63" s="73" t="s">
        <v>166</v>
      </c>
      <c r="F63" s="29"/>
      <c r="G63" s="97"/>
      <c r="H63" s="52">
        <f>H64</f>
        <v>1037260</v>
      </c>
      <c r="I63" s="52">
        <f>I64</f>
        <v>1037260</v>
      </c>
      <c r="J63" s="52">
        <f>J64</f>
        <v>0</v>
      </c>
      <c r="K63" s="52">
        <f>K64</f>
        <v>0</v>
      </c>
    </row>
    <row r="64" spans="1:11" s="15" customFormat="1" ht="50.25" customHeight="1">
      <c r="A64" s="24"/>
      <c r="B64" s="73" t="s">
        <v>165</v>
      </c>
      <c r="C64" s="73"/>
      <c r="D64" s="73"/>
      <c r="E64" s="73" t="s">
        <v>167</v>
      </c>
      <c r="F64" s="29"/>
      <c r="G64" s="97"/>
      <c r="H64" s="52">
        <f>H65+H66+H68</f>
        <v>1037260</v>
      </c>
      <c r="I64" s="52">
        <f>I65+I66+I68</f>
        <v>1037260</v>
      </c>
      <c r="J64" s="52">
        <f>J65+J66+J68</f>
        <v>0</v>
      </c>
      <c r="K64" s="52">
        <f>K65+K66+K68</f>
        <v>0</v>
      </c>
    </row>
    <row r="65" spans="1:11" s="15" customFormat="1" ht="80.25" customHeight="1">
      <c r="A65" s="24"/>
      <c r="B65" s="33" t="s">
        <v>168</v>
      </c>
      <c r="C65" s="35">
        <v>3160</v>
      </c>
      <c r="D65" s="35" t="s">
        <v>32</v>
      </c>
      <c r="E65" s="13" t="s">
        <v>33</v>
      </c>
      <c r="F65" s="29"/>
      <c r="G65" s="97"/>
      <c r="H65" s="60">
        <f t="shared" si="0"/>
        <v>75000</v>
      </c>
      <c r="I65" s="51">
        <v>75000</v>
      </c>
      <c r="J65" s="51"/>
      <c r="K65" s="51"/>
    </row>
    <row r="66" spans="1:11" s="15" customFormat="1" ht="61.5" customHeight="1">
      <c r="A66" s="24"/>
      <c r="B66" s="33" t="s">
        <v>171</v>
      </c>
      <c r="C66" s="35">
        <v>3030</v>
      </c>
      <c r="D66" s="35"/>
      <c r="E66" s="31" t="s">
        <v>150</v>
      </c>
      <c r="F66" s="29"/>
      <c r="G66" s="97"/>
      <c r="H66" s="60">
        <f>H67</f>
        <v>83700</v>
      </c>
      <c r="I66" s="60">
        <f>I67</f>
        <v>83700</v>
      </c>
      <c r="J66" s="60">
        <f>J67</f>
        <v>0</v>
      </c>
      <c r="K66" s="60">
        <f>K67</f>
        <v>0</v>
      </c>
    </row>
    <row r="67" spans="1:11" s="15" customFormat="1" ht="37.5">
      <c r="A67" s="24"/>
      <c r="B67" s="33" t="s">
        <v>169</v>
      </c>
      <c r="C67" s="36">
        <v>3032</v>
      </c>
      <c r="D67" s="36" t="s">
        <v>12</v>
      </c>
      <c r="E67" s="13" t="s">
        <v>18</v>
      </c>
      <c r="F67" s="29"/>
      <c r="G67" s="97"/>
      <c r="H67" s="60">
        <f t="shared" si="0"/>
        <v>83700</v>
      </c>
      <c r="I67" s="51">
        <v>83700</v>
      </c>
      <c r="J67" s="51"/>
      <c r="K67" s="51"/>
    </row>
    <row r="68" spans="1:11" s="15" customFormat="1" ht="18.75">
      <c r="A68" s="24"/>
      <c r="B68" s="33" t="s">
        <v>172</v>
      </c>
      <c r="C68" s="36">
        <v>3240</v>
      </c>
      <c r="D68" s="36"/>
      <c r="E68" s="13" t="s">
        <v>152</v>
      </c>
      <c r="F68" s="29"/>
      <c r="G68" s="97"/>
      <c r="H68" s="60">
        <f>H69</f>
        <v>878560</v>
      </c>
      <c r="I68" s="60">
        <f>I69</f>
        <v>878560</v>
      </c>
      <c r="J68" s="60">
        <f>J69</f>
        <v>0</v>
      </c>
      <c r="K68" s="60">
        <f>K69</f>
        <v>0</v>
      </c>
    </row>
    <row r="69" spans="1:11" s="15" customFormat="1" ht="37.5">
      <c r="A69" s="24"/>
      <c r="B69" s="33" t="s">
        <v>170</v>
      </c>
      <c r="C69" s="35">
        <v>3242</v>
      </c>
      <c r="D69" s="35" t="s">
        <v>8</v>
      </c>
      <c r="E69" s="13" t="s">
        <v>28</v>
      </c>
      <c r="F69" s="29"/>
      <c r="G69" s="98"/>
      <c r="H69" s="60">
        <f t="shared" si="0"/>
        <v>878560</v>
      </c>
      <c r="I69" s="51">
        <v>878560</v>
      </c>
      <c r="J69" s="51"/>
      <c r="K69" s="51"/>
    </row>
    <row r="70" spans="1:11" s="15" customFormat="1" ht="18.75" hidden="1">
      <c r="A70" s="24"/>
      <c r="B70" s="33"/>
      <c r="C70" s="35"/>
      <c r="D70" s="35"/>
      <c r="E70" s="13"/>
      <c r="F70" s="74"/>
      <c r="G70" s="75"/>
      <c r="H70" s="60"/>
      <c r="I70" s="51"/>
      <c r="J70" s="51"/>
      <c r="K70" s="51"/>
    </row>
    <row r="71" spans="1:11" s="15" customFormat="1" ht="18.75" hidden="1">
      <c r="A71" s="24"/>
      <c r="B71" s="33"/>
      <c r="C71" s="35"/>
      <c r="D71" s="35"/>
      <c r="E71" s="13"/>
      <c r="F71" s="74"/>
      <c r="G71" s="75"/>
      <c r="H71" s="60"/>
      <c r="I71" s="51"/>
      <c r="J71" s="51"/>
      <c r="K71" s="51"/>
    </row>
    <row r="72" spans="1:11" s="15" customFormat="1" ht="63" customHeight="1">
      <c r="A72" s="24"/>
      <c r="B72" s="35"/>
      <c r="C72" s="35"/>
      <c r="D72" s="35"/>
      <c r="E72" s="31"/>
      <c r="F72" s="69" t="s">
        <v>110</v>
      </c>
      <c r="G72" s="95" t="s">
        <v>121</v>
      </c>
      <c r="H72" s="52">
        <f t="shared" si="0"/>
        <v>110000</v>
      </c>
      <c r="I72" s="50">
        <f aca="true" t="shared" si="7" ref="I72:K73">I73</f>
        <v>110000</v>
      </c>
      <c r="J72" s="50">
        <f t="shared" si="7"/>
        <v>0</v>
      </c>
      <c r="K72" s="50">
        <f t="shared" si="7"/>
        <v>0</v>
      </c>
    </row>
    <row r="73" spans="1:11" s="15" customFormat="1" ht="44.25" customHeight="1">
      <c r="A73" s="24"/>
      <c r="B73" s="37" t="s">
        <v>91</v>
      </c>
      <c r="C73" s="38"/>
      <c r="D73" s="38"/>
      <c r="E73" s="18" t="s">
        <v>92</v>
      </c>
      <c r="F73" s="29"/>
      <c r="G73" s="95"/>
      <c r="H73" s="52">
        <f t="shared" si="0"/>
        <v>110000</v>
      </c>
      <c r="I73" s="50">
        <f t="shared" si="7"/>
        <v>110000</v>
      </c>
      <c r="J73" s="50">
        <f t="shared" si="7"/>
        <v>0</v>
      </c>
      <c r="K73" s="50">
        <f t="shared" si="7"/>
        <v>0</v>
      </c>
    </row>
    <row r="74" spans="1:11" s="15" customFormat="1" ht="44.25" customHeight="1">
      <c r="A74" s="24"/>
      <c r="B74" s="39" t="s">
        <v>94</v>
      </c>
      <c r="C74" s="38"/>
      <c r="D74" s="38"/>
      <c r="E74" s="21" t="s">
        <v>93</v>
      </c>
      <c r="F74" s="29"/>
      <c r="G74" s="95"/>
      <c r="H74" s="52">
        <f t="shared" si="0"/>
        <v>110000</v>
      </c>
      <c r="I74" s="50">
        <f>I76+I77+I78+I79+I81</f>
        <v>110000</v>
      </c>
      <c r="J74" s="50">
        <f>J76+J77+J78+J79+J81</f>
        <v>0</v>
      </c>
      <c r="K74" s="50">
        <f>K76+K77+K78+K79</f>
        <v>0</v>
      </c>
    </row>
    <row r="75" spans="1:11" s="15" customFormat="1" ht="44.25" customHeight="1">
      <c r="A75" s="24"/>
      <c r="B75" s="35" t="s">
        <v>145</v>
      </c>
      <c r="C75" s="35">
        <v>4080</v>
      </c>
      <c r="D75" s="31"/>
      <c r="E75" s="31" t="s">
        <v>146</v>
      </c>
      <c r="F75" s="29"/>
      <c r="G75" s="95"/>
      <c r="H75" s="52">
        <f t="shared" si="0"/>
        <v>110000</v>
      </c>
      <c r="I75" s="50">
        <f>I76</f>
        <v>110000</v>
      </c>
      <c r="J75" s="50">
        <f>J76</f>
        <v>0</v>
      </c>
      <c r="K75" s="50">
        <f>K76</f>
        <v>0</v>
      </c>
    </row>
    <row r="76" spans="1:11" s="15" customFormat="1" ht="35.25" customHeight="1">
      <c r="A76" s="24"/>
      <c r="B76" s="35">
        <v>1014082</v>
      </c>
      <c r="C76" s="35">
        <v>4082</v>
      </c>
      <c r="D76" s="35" t="s">
        <v>17</v>
      </c>
      <c r="E76" s="31" t="s">
        <v>44</v>
      </c>
      <c r="F76" s="29"/>
      <c r="G76" s="95"/>
      <c r="H76" s="60">
        <f t="shared" si="0"/>
        <v>110000</v>
      </c>
      <c r="I76" s="51">
        <v>110000</v>
      </c>
      <c r="J76" s="51"/>
      <c r="K76" s="51"/>
    </row>
    <row r="77" spans="1:11" s="15" customFormat="1" ht="31.5" customHeight="1" hidden="1">
      <c r="A77" s="24"/>
      <c r="B77" s="31">
        <v>1014030</v>
      </c>
      <c r="C77" s="31">
        <v>4030</v>
      </c>
      <c r="D77" s="31" t="s">
        <v>34</v>
      </c>
      <c r="E77" s="31" t="s">
        <v>35</v>
      </c>
      <c r="F77" s="74"/>
      <c r="G77" s="65"/>
      <c r="H77" s="52">
        <f t="shared" si="0"/>
        <v>0</v>
      </c>
      <c r="I77" s="51"/>
      <c r="J77" s="51"/>
      <c r="K77" s="51"/>
    </row>
    <row r="78" spans="1:11" s="15" customFormat="1" ht="31.5" customHeight="1" hidden="1">
      <c r="A78" s="24"/>
      <c r="B78" s="31">
        <v>1014040</v>
      </c>
      <c r="C78" s="31">
        <v>4040</v>
      </c>
      <c r="D78" s="31" t="s">
        <v>34</v>
      </c>
      <c r="E78" s="31" t="s">
        <v>36</v>
      </c>
      <c r="F78" s="74"/>
      <c r="G78" s="65"/>
      <c r="H78" s="52">
        <f t="shared" si="0"/>
        <v>0</v>
      </c>
      <c r="I78" s="51"/>
      <c r="J78" s="51"/>
      <c r="K78" s="51"/>
    </row>
    <row r="79" spans="1:11" s="15" customFormat="1" ht="37.5" customHeight="1" hidden="1">
      <c r="A79" s="24"/>
      <c r="B79" s="31">
        <v>1014060</v>
      </c>
      <c r="C79" s="31">
        <v>4060</v>
      </c>
      <c r="D79" s="31" t="s">
        <v>37</v>
      </c>
      <c r="E79" s="31" t="s">
        <v>38</v>
      </c>
      <c r="F79" s="74"/>
      <c r="G79" s="65"/>
      <c r="H79" s="52">
        <f t="shared" si="0"/>
        <v>0</v>
      </c>
      <c r="I79" s="51"/>
      <c r="J79" s="51"/>
      <c r="K79" s="51"/>
    </row>
    <row r="80" spans="1:11" s="15" customFormat="1" ht="54.75" customHeight="1" hidden="1">
      <c r="A80" s="24"/>
      <c r="B80" s="35" t="s">
        <v>39</v>
      </c>
      <c r="C80" s="35" t="s">
        <v>40</v>
      </c>
      <c r="D80" s="35" t="s">
        <v>41</v>
      </c>
      <c r="E80" s="31" t="s">
        <v>42</v>
      </c>
      <c r="F80" s="74"/>
      <c r="G80" s="65"/>
      <c r="H80" s="52">
        <f t="shared" si="0"/>
        <v>0</v>
      </c>
      <c r="I80" s="51"/>
      <c r="J80" s="51"/>
      <c r="K80" s="51">
        <f>I80+J80</f>
        <v>0</v>
      </c>
    </row>
    <row r="81" spans="1:11" s="15" customFormat="1" ht="21.75" customHeight="1" hidden="1">
      <c r="A81" s="24"/>
      <c r="B81" s="35"/>
      <c r="C81" s="31"/>
      <c r="D81" s="31"/>
      <c r="E81" s="31"/>
      <c r="F81" s="74"/>
      <c r="G81" s="66"/>
      <c r="H81" s="52">
        <f t="shared" si="0"/>
        <v>0</v>
      </c>
      <c r="I81" s="51"/>
      <c r="J81" s="51"/>
      <c r="K81" s="51"/>
    </row>
    <row r="82" spans="1:11" s="15" customFormat="1" ht="60" customHeight="1">
      <c r="A82" s="24"/>
      <c r="B82" s="26"/>
      <c r="C82" s="26"/>
      <c r="D82" s="26"/>
      <c r="E82" s="13"/>
      <c r="F82" s="69" t="s">
        <v>111</v>
      </c>
      <c r="G82" s="95" t="s">
        <v>121</v>
      </c>
      <c r="H82" s="52">
        <f t="shared" si="0"/>
        <v>200000</v>
      </c>
      <c r="I82" s="50">
        <f aca="true" t="shared" si="8" ref="I82:K91">I83</f>
        <v>200000</v>
      </c>
      <c r="J82" s="50">
        <f t="shared" si="8"/>
        <v>0</v>
      </c>
      <c r="K82" s="50">
        <f t="shared" si="8"/>
        <v>0</v>
      </c>
    </row>
    <row r="83" spans="1:11" s="15" customFormat="1" ht="43.5" customHeight="1">
      <c r="A83" s="24"/>
      <c r="B83" s="32">
        <v>3700000</v>
      </c>
      <c r="C83" s="32"/>
      <c r="D83" s="32"/>
      <c r="E83" s="73" t="s">
        <v>158</v>
      </c>
      <c r="F83" s="29"/>
      <c r="G83" s="95"/>
      <c r="H83" s="52">
        <f t="shared" si="0"/>
        <v>200000</v>
      </c>
      <c r="I83" s="50">
        <f t="shared" si="8"/>
        <v>200000</v>
      </c>
      <c r="J83" s="51">
        <f t="shared" si="8"/>
        <v>0</v>
      </c>
      <c r="K83" s="51">
        <f t="shared" si="8"/>
        <v>0</v>
      </c>
    </row>
    <row r="84" spans="1:11" s="15" customFormat="1" ht="36.75" customHeight="1">
      <c r="A84" s="24"/>
      <c r="B84" s="32">
        <v>3710000</v>
      </c>
      <c r="C84" s="32"/>
      <c r="D84" s="32"/>
      <c r="E84" s="73" t="s">
        <v>159</v>
      </c>
      <c r="F84" s="29"/>
      <c r="G84" s="95"/>
      <c r="H84" s="52">
        <f t="shared" si="0"/>
        <v>200000</v>
      </c>
      <c r="I84" s="50">
        <f t="shared" si="8"/>
        <v>200000</v>
      </c>
      <c r="J84" s="51">
        <f t="shared" si="8"/>
        <v>0</v>
      </c>
      <c r="K84" s="51">
        <f t="shared" si="8"/>
        <v>0</v>
      </c>
    </row>
    <row r="85" spans="1:11" s="15" customFormat="1" ht="29.25" customHeight="1">
      <c r="A85" s="24"/>
      <c r="B85" s="33" t="s">
        <v>160</v>
      </c>
      <c r="C85" s="35">
        <v>8710</v>
      </c>
      <c r="D85" s="35" t="s">
        <v>43</v>
      </c>
      <c r="E85" s="31" t="s">
        <v>95</v>
      </c>
      <c r="F85" s="29"/>
      <c r="G85" s="95"/>
      <c r="H85" s="52">
        <f t="shared" si="0"/>
        <v>200000</v>
      </c>
      <c r="I85" s="51">
        <v>200000</v>
      </c>
      <c r="J85" s="51"/>
      <c r="K85" s="51"/>
    </row>
    <row r="86" spans="1:11" s="15" customFormat="1" ht="41.25" customHeight="1">
      <c r="A86" s="24"/>
      <c r="B86" s="26"/>
      <c r="C86" s="26"/>
      <c r="D86" s="26"/>
      <c r="E86" s="13"/>
      <c r="F86" s="69" t="s">
        <v>112</v>
      </c>
      <c r="G86" s="95" t="s">
        <v>121</v>
      </c>
      <c r="H86" s="52">
        <f t="shared" si="0"/>
        <v>465000</v>
      </c>
      <c r="I86" s="50">
        <f t="shared" si="8"/>
        <v>465000</v>
      </c>
      <c r="J86" s="50">
        <f t="shared" si="8"/>
        <v>0</v>
      </c>
      <c r="K86" s="50">
        <f t="shared" si="8"/>
        <v>0</v>
      </c>
    </row>
    <row r="87" spans="1:11" s="15" customFormat="1" ht="29.25" customHeight="1">
      <c r="A87" s="24"/>
      <c r="B87" s="32" t="s">
        <v>30</v>
      </c>
      <c r="C87" s="33"/>
      <c r="D87" s="33"/>
      <c r="E87" s="67" t="s">
        <v>72</v>
      </c>
      <c r="F87" s="29"/>
      <c r="G87" s="95"/>
      <c r="H87" s="52">
        <f t="shared" si="0"/>
        <v>465000</v>
      </c>
      <c r="I87" s="50">
        <f t="shared" si="8"/>
        <v>465000</v>
      </c>
      <c r="J87" s="51">
        <f t="shared" si="8"/>
        <v>0</v>
      </c>
      <c r="K87" s="51">
        <f t="shared" si="8"/>
        <v>0</v>
      </c>
    </row>
    <row r="88" spans="1:11" s="15" customFormat="1" ht="29.25" customHeight="1">
      <c r="A88" s="24"/>
      <c r="B88" s="32" t="s">
        <v>31</v>
      </c>
      <c r="C88" s="33"/>
      <c r="D88" s="33"/>
      <c r="E88" s="68" t="s">
        <v>85</v>
      </c>
      <c r="F88" s="29"/>
      <c r="G88" s="95"/>
      <c r="H88" s="52">
        <f t="shared" si="0"/>
        <v>465000</v>
      </c>
      <c r="I88" s="50">
        <f t="shared" si="8"/>
        <v>465000</v>
      </c>
      <c r="J88" s="51">
        <f t="shared" si="8"/>
        <v>0</v>
      </c>
      <c r="K88" s="51">
        <f t="shared" si="8"/>
        <v>0</v>
      </c>
    </row>
    <row r="89" spans="1:11" s="15" customFormat="1" ht="29.25" customHeight="1">
      <c r="A89" s="24"/>
      <c r="B89" s="33" t="s">
        <v>97</v>
      </c>
      <c r="C89" s="35">
        <v>3210</v>
      </c>
      <c r="D89" s="33" t="s">
        <v>98</v>
      </c>
      <c r="E89" s="31" t="s">
        <v>96</v>
      </c>
      <c r="F89" s="29"/>
      <c r="G89" s="95"/>
      <c r="H89" s="52">
        <f t="shared" si="0"/>
        <v>465000</v>
      </c>
      <c r="I89" s="51">
        <v>465000</v>
      </c>
      <c r="J89" s="51"/>
      <c r="K89" s="51"/>
    </row>
    <row r="90" spans="1:11" s="15" customFormat="1" ht="29.25" customHeight="1">
      <c r="A90" s="24"/>
      <c r="B90" s="26"/>
      <c r="C90" s="26"/>
      <c r="D90" s="26"/>
      <c r="E90" s="13"/>
      <c r="F90" s="69" t="s">
        <v>113</v>
      </c>
      <c r="G90" s="96" t="s">
        <v>70</v>
      </c>
      <c r="H90" s="52">
        <f t="shared" si="0"/>
        <v>172800</v>
      </c>
      <c r="I90" s="50">
        <f t="shared" si="8"/>
        <v>0</v>
      </c>
      <c r="J90" s="50">
        <f t="shared" si="8"/>
        <v>172800</v>
      </c>
      <c r="K90" s="50">
        <f t="shared" si="8"/>
        <v>0</v>
      </c>
    </row>
    <row r="91" spans="1:11" s="15" customFormat="1" ht="29.25" customHeight="1">
      <c r="A91" s="24"/>
      <c r="B91" s="32" t="s">
        <v>30</v>
      </c>
      <c r="C91" s="33"/>
      <c r="D91" s="33"/>
      <c r="E91" s="67" t="s">
        <v>72</v>
      </c>
      <c r="F91" s="29"/>
      <c r="G91" s="97"/>
      <c r="H91" s="52">
        <f aca="true" t="shared" si="9" ref="H91:H110">I91+J91</f>
        <v>172800</v>
      </c>
      <c r="I91" s="50">
        <f t="shared" si="8"/>
        <v>0</v>
      </c>
      <c r="J91" s="50">
        <f t="shared" si="8"/>
        <v>172800</v>
      </c>
      <c r="K91" s="51">
        <f t="shared" si="8"/>
        <v>0</v>
      </c>
    </row>
    <row r="92" spans="1:11" s="15" customFormat="1" ht="29.25" customHeight="1">
      <c r="A92" s="24"/>
      <c r="B92" s="32" t="s">
        <v>31</v>
      </c>
      <c r="C92" s="33"/>
      <c r="D92" s="33"/>
      <c r="E92" s="68" t="s">
        <v>85</v>
      </c>
      <c r="F92" s="29"/>
      <c r="G92" s="97"/>
      <c r="H92" s="52">
        <f t="shared" si="9"/>
        <v>172800</v>
      </c>
      <c r="I92" s="50">
        <f>I93</f>
        <v>0</v>
      </c>
      <c r="J92" s="50">
        <f>J93</f>
        <v>172800</v>
      </c>
      <c r="K92" s="51">
        <f>K93</f>
        <v>0</v>
      </c>
    </row>
    <row r="93" spans="1:11" s="15" customFormat="1" ht="29.25" customHeight="1">
      <c r="A93" s="24"/>
      <c r="B93" s="33" t="s">
        <v>100</v>
      </c>
      <c r="C93" s="35">
        <v>8340</v>
      </c>
      <c r="D93" s="33" t="s">
        <v>101</v>
      </c>
      <c r="E93" s="31" t="s">
        <v>99</v>
      </c>
      <c r="F93" s="29"/>
      <c r="G93" s="98"/>
      <c r="H93" s="52">
        <f t="shared" si="9"/>
        <v>172800</v>
      </c>
      <c r="I93" s="51"/>
      <c r="J93" s="51">
        <v>172800</v>
      </c>
      <c r="K93" s="51"/>
    </row>
    <row r="94" spans="1:11" s="15" customFormat="1" ht="69" customHeight="1">
      <c r="A94" s="24"/>
      <c r="B94" s="26"/>
      <c r="C94" s="26"/>
      <c r="D94" s="26"/>
      <c r="E94" s="13"/>
      <c r="F94" s="69" t="s">
        <v>115</v>
      </c>
      <c r="G94" s="95" t="s">
        <v>121</v>
      </c>
      <c r="H94" s="52">
        <f t="shared" si="9"/>
        <v>30000</v>
      </c>
      <c r="I94" s="50">
        <f aca="true" t="shared" si="10" ref="I94:K95">I95</f>
        <v>30000</v>
      </c>
      <c r="J94" s="50">
        <f t="shared" si="10"/>
        <v>0</v>
      </c>
      <c r="K94" s="50">
        <f t="shared" si="10"/>
        <v>0</v>
      </c>
    </row>
    <row r="95" spans="1:11" s="15" customFormat="1" ht="29.25" customHeight="1">
      <c r="A95" s="24"/>
      <c r="B95" s="32" t="s">
        <v>30</v>
      </c>
      <c r="C95" s="33"/>
      <c r="D95" s="33"/>
      <c r="E95" s="67" t="s">
        <v>72</v>
      </c>
      <c r="F95" s="29"/>
      <c r="G95" s="95"/>
      <c r="H95" s="52">
        <f t="shared" si="9"/>
        <v>30000</v>
      </c>
      <c r="I95" s="50">
        <f t="shared" si="10"/>
        <v>30000</v>
      </c>
      <c r="J95" s="50">
        <f t="shared" si="10"/>
        <v>0</v>
      </c>
      <c r="K95" s="51">
        <f t="shared" si="10"/>
        <v>0</v>
      </c>
    </row>
    <row r="96" spans="1:11" s="15" customFormat="1" ht="29.25" customHeight="1">
      <c r="A96" s="24"/>
      <c r="B96" s="32" t="s">
        <v>31</v>
      </c>
      <c r="C96" s="33"/>
      <c r="D96" s="33"/>
      <c r="E96" s="68" t="s">
        <v>85</v>
      </c>
      <c r="F96" s="29"/>
      <c r="G96" s="95"/>
      <c r="H96" s="52">
        <f t="shared" si="9"/>
        <v>30000</v>
      </c>
      <c r="I96" s="50">
        <f>I97</f>
        <v>30000</v>
      </c>
      <c r="J96" s="50">
        <f>J97</f>
        <v>0</v>
      </c>
      <c r="K96" s="51">
        <f>K97</f>
        <v>0</v>
      </c>
    </row>
    <row r="97" spans="1:11" s="15" customFormat="1" ht="29.25" customHeight="1">
      <c r="A97" s="24"/>
      <c r="B97" s="33" t="s">
        <v>103</v>
      </c>
      <c r="C97" s="35">
        <v>6030</v>
      </c>
      <c r="D97" s="33" t="s">
        <v>41</v>
      </c>
      <c r="E97" s="31" t="s">
        <v>102</v>
      </c>
      <c r="F97" s="29"/>
      <c r="G97" s="95"/>
      <c r="H97" s="52">
        <f t="shared" si="9"/>
        <v>30000</v>
      </c>
      <c r="I97" s="51">
        <v>30000</v>
      </c>
      <c r="J97" s="51"/>
      <c r="K97" s="51"/>
    </row>
    <row r="98" spans="1:11" s="15" customFormat="1" ht="61.5" customHeight="1">
      <c r="A98" s="24"/>
      <c r="B98" s="26"/>
      <c r="C98" s="26"/>
      <c r="D98" s="26"/>
      <c r="E98" s="13"/>
      <c r="F98" s="69" t="s">
        <v>163</v>
      </c>
      <c r="G98" s="95" t="s">
        <v>121</v>
      </c>
      <c r="H98" s="52">
        <f t="shared" si="9"/>
        <v>817900</v>
      </c>
      <c r="I98" s="50">
        <f aca="true" t="shared" si="11" ref="I98:K99">I99</f>
        <v>817900</v>
      </c>
      <c r="J98" s="50">
        <f t="shared" si="11"/>
        <v>0</v>
      </c>
      <c r="K98" s="50">
        <f t="shared" si="11"/>
        <v>0</v>
      </c>
    </row>
    <row r="99" spans="1:11" s="15" customFormat="1" ht="29.25" customHeight="1">
      <c r="A99" s="24"/>
      <c r="B99" s="32" t="s">
        <v>30</v>
      </c>
      <c r="C99" s="33"/>
      <c r="D99" s="33"/>
      <c r="E99" s="67" t="s">
        <v>72</v>
      </c>
      <c r="F99" s="29"/>
      <c r="G99" s="95"/>
      <c r="H99" s="52">
        <f t="shared" si="9"/>
        <v>817900</v>
      </c>
      <c r="I99" s="50">
        <f t="shared" si="11"/>
        <v>817900</v>
      </c>
      <c r="J99" s="50">
        <f t="shared" si="11"/>
        <v>0</v>
      </c>
      <c r="K99" s="51">
        <f t="shared" si="11"/>
        <v>0</v>
      </c>
    </row>
    <row r="100" spans="1:11" s="15" customFormat="1" ht="29.25" customHeight="1">
      <c r="A100" s="24"/>
      <c r="B100" s="32" t="s">
        <v>31</v>
      </c>
      <c r="C100" s="33"/>
      <c r="D100" s="33"/>
      <c r="E100" s="68" t="s">
        <v>85</v>
      </c>
      <c r="F100" s="29"/>
      <c r="G100" s="95"/>
      <c r="H100" s="52">
        <f t="shared" si="9"/>
        <v>817900</v>
      </c>
      <c r="I100" s="50">
        <f>I102</f>
        <v>817900</v>
      </c>
      <c r="J100" s="50">
        <f>J102</f>
        <v>0</v>
      </c>
      <c r="K100" s="51">
        <f>K102</f>
        <v>0</v>
      </c>
    </row>
    <row r="101" spans="1:11" s="15" customFormat="1" ht="57.75" customHeight="1">
      <c r="A101" s="24"/>
      <c r="B101" s="33" t="s">
        <v>149</v>
      </c>
      <c r="C101" s="33">
        <v>3030</v>
      </c>
      <c r="D101" s="33"/>
      <c r="E101" s="43" t="s">
        <v>150</v>
      </c>
      <c r="F101" s="29"/>
      <c r="G101" s="95"/>
      <c r="H101" s="52">
        <f t="shared" si="9"/>
        <v>817900</v>
      </c>
      <c r="I101" s="50">
        <f>I102</f>
        <v>817900</v>
      </c>
      <c r="J101" s="50">
        <f>J102</f>
        <v>0</v>
      </c>
      <c r="K101" s="50">
        <f>K102</f>
        <v>0</v>
      </c>
    </row>
    <row r="102" spans="1:11" s="15" customFormat="1" ht="39" customHeight="1">
      <c r="A102" s="24"/>
      <c r="B102" s="33" t="s">
        <v>89</v>
      </c>
      <c r="C102" s="36">
        <v>3033</v>
      </c>
      <c r="D102" s="36" t="s">
        <v>12</v>
      </c>
      <c r="E102" s="13" t="s">
        <v>13</v>
      </c>
      <c r="F102" s="29"/>
      <c r="G102" s="95"/>
      <c r="H102" s="60">
        <f t="shared" si="9"/>
        <v>817900</v>
      </c>
      <c r="I102" s="51">
        <v>817900</v>
      </c>
      <c r="J102" s="51"/>
      <c r="K102" s="51"/>
    </row>
    <row r="103" spans="1:11" s="15" customFormat="1" ht="48" customHeight="1">
      <c r="A103" s="24"/>
      <c r="B103" s="26"/>
      <c r="C103" s="26"/>
      <c r="D103" s="26"/>
      <c r="E103" s="13"/>
      <c r="F103" s="69" t="s">
        <v>161</v>
      </c>
      <c r="G103" s="96" t="s">
        <v>121</v>
      </c>
      <c r="H103" s="52">
        <f t="shared" si="9"/>
        <v>3703900</v>
      </c>
      <c r="I103" s="50">
        <f>I104+I111</f>
        <v>703900</v>
      </c>
      <c r="J103" s="50">
        <f>J104+J111</f>
        <v>3000000</v>
      </c>
      <c r="K103" s="50">
        <f>K104+K111</f>
        <v>3000000</v>
      </c>
    </row>
    <row r="104" spans="1:11" s="15" customFormat="1" ht="39" customHeight="1">
      <c r="A104" s="24"/>
      <c r="B104" s="32" t="s">
        <v>30</v>
      </c>
      <c r="C104" s="33"/>
      <c r="D104" s="33"/>
      <c r="E104" s="67" t="s">
        <v>72</v>
      </c>
      <c r="F104" s="29"/>
      <c r="G104" s="97"/>
      <c r="H104" s="52">
        <f t="shared" si="9"/>
        <v>1703900</v>
      </c>
      <c r="I104" s="50">
        <f>I105</f>
        <v>703900</v>
      </c>
      <c r="J104" s="50">
        <f>J105</f>
        <v>1000000</v>
      </c>
      <c r="K104" s="51">
        <f>K105</f>
        <v>1000000</v>
      </c>
    </row>
    <row r="105" spans="1:11" s="15" customFormat="1" ht="39" customHeight="1">
      <c r="A105" s="24"/>
      <c r="B105" s="32" t="s">
        <v>31</v>
      </c>
      <c r="C105" s="33"/>
      <c r="D105" s="33"/>
      <c r="E105" s="68" t="s">
        <v>85</v>
      </c>
      <c r="F105" s="29"/>
      <c r="G105" s="97"/>
      <c r="H105" s="52">
        <f>I105+J105</f>
        <v>1703900</v>
      </c>
      <c r="I105" s="50">
        <f>I108+I107+I109+I110</f>
        <v>703900</v>
      </c>
      <c r="J105" s="50">
        <f>J108+J107+J109+J110</f>
        <v>1000000</v>
      </c>
      <c r="K105" s="50">
        <f>K108+K107+K109+K110</f>
        <v>1000000</v>
      </c>
    </row>
    <row r="106" spans="1:11" s="15" customFormat="1" ht="39" customHeight="1">
      <c r="A106" s="24"/>
      <c r="B106" s="36" t="s">
        <v>153</v>
      </c>
      <c r="C106" s="36" t="s">
        <v>154</v>
      </c>
      <c r="D106" s="36"/>
      <c r="E106" s="13" t="s">
        <v>155</v>
      </c>
      <c r="F106" s="29"/>
      <c r="G106" s="97"/>
      <c r="H106" s="52">
        <f t="shared" si="9"/>
        <v>703900</v>
      </c>
      <c r="I106" s="50">
        <f>I108+I107+I109</f>
        <v>703900</v>
      </c>
      <c r="J106" s="50">
        <f>J108</f>
        <v>0</v>
      </c>
      <c r="K106" s="50">
        <f>K108</f>
        <v>0</v>
      </c>
    </row>
    <row r="107" spans="1:11" s="15" customFormat="1" ht="39" customHeight="1">
      <c r="A107" s="24"/>
      <c r="B107" s="36" t="s">
        <v>156</v>
      </c>
      <c r="C107" s="36" t="s">
        <v>40</v>
      </c>
      <c r="D107" s="36" t="s">
        <v>41</v>
      </c>
      <c r="E107" s="13" t="s">
        <v>42</v>
      </c>
      <c r="F107" s="29"/>
      <c r="G107" s="97"/>
      <c r="H107" s="60">
        <f t="shared" si="9"/>
        <v>100000</v>
      </c>
      <c r="I107" s="51">
        <v>100000</v>
      </c>
      <c r="J107" s="50"/>
      <c r="K107" s="50"/>
    </row>
    <row r="108" spans="1:11" s="15" customFormat="1" ht="39" customHeight="1">
      <c r="A108" s="24"/>
      <c r="B108" s="33" t="s">
        <v>122</v>
      </c>
      <c r="C108" s="36">
        <v>6013</v>
      </c>
      <c r="D108" s="36">
        <v>1620</v>
      </c>
      <c r="E108" s="13" t="s">
        <v>123</v>
      </c>
      <c r="F108" s="29"/>
      <c r="G108" s="97"/>
      <c r="H108" s="60">
        <f t="shared" si="9"/>
        <v>603900</v>
      </c>
      <c r="I108" s="51">
        <f>203900+400000</f>
        <v>603900</v>
      </c>
      <c r="J108" s="51"/>
      <c r="K108" s="51"/>
    </row>
    <row r="109" spans="1:11" s="15" customFormat="1" ht="39" customHeight="1" hidden="1">
      <c r="A109" s="24"/>
      <c r="B109" s="33" t="s">
        <v>103</v>
      </c>
      <c r="C109" s="33" t="s">
        <v>157</v>
      </c>
      <c r="D109" s="33" t="s">
        <v>41</v>
      </c>
      <c r="E109" s="13" t="s">
        <v>102</v>
      </c>
      <c r="F109" s="74"/>
      <c r="G109" s="97"/>
      <c r="H109" s="60">
        <f t="shared" si="9"/>
        <v>0</v>
      </c>
      <c r="I109" s="51"/>
      <c r="J109" s="51"/>
      <c r="K109" s="51"/>
    </row>
    <row r="110" spans="1:11" s="15" customFormat="1" ht="59.25" customHeight="1">
      <c r="A110" s="24"/>
      <c r="B110" s="33" t="s">
        <v>173</v>
      </c>
      <c r="C110" s="33">
        <v>7367</v>
      </c>
      <c r="D110" s="33" t="s">
        <v>5</v>
      </c>
      <c r="E110" s="43" t="s">
        <v>174</v>
      </c>
      <c r="F110" s="29"/>
      <c r="G110" s="98"/>
      <c r="H110" s="60">
        <f t="shared" si="9"/>
        <v>1000000</v>
      </c>
      <c r="I110" s="51"/>
      <c r="J110" s="51">
        <v>1000000</v>
      </c>
      <c r="K110" s="51">
        <v>1000000</v>
      </c>
    </row>
    <row r="111" spans="1:11" s="15" customFormat="1" ht="39" customHeight="1">
      <c r="A111" s="24"/>
      <c r="B111" s="77">
        <v>3700000</v>
      </c>
      <c r="C111" s="78"/>
      <c r="D111" s="78"/>
      <c r="E111" s="79" t="s">
        <v>158</v>
      </c>
      <c r="F111" s="29"/>
      <c r="G111" s="75"/>
      <c r="H111" s="60">
        <f>H112</f>
        <v>2000000</v>
      </c>
      <c r="I111" s="60">
        <f aca="true" t="shared" si="12" ref="I111:K112">I112</f>
        <v>0</v>
      </c>
      <c r="J111" s="60">
        <f t="shared" si="12"/>
        <v>2000000</v>
      </c>
      <c r="K111" s="60">
        <f t="shared" si="12"/>
        <v>2000000</v>
      </c>
    </row>
    <row r="112" spans="1:11" s="15" customFormat="1" ht="39" customHeight="1">
      <c r="A112" s="24"/>
      <c r="B112" s="77">
        <v>3710000</v>
      </c>
      <c r="C112" s="78"/>
      <c r="D112" s="78"/>
      <c r="E112" s="79" t="s">
        <v>159</v>
      </c>
      <c r="F112" s="29"/>
      <c r="G112" s="75"/>
      <c r="H112" s="60">
        <f>H113</f>
        <v>2000000</v>
      </c>
      <c r="I112" s="60">
        <f t="shared" si="12"/>
        <v>0</v>
      </c>
      <c r="J112" s="60">
        <f t="shared" si="12"/>
        <v>2000000</v>
      </c>
      <c r="K112" s="60">
        <f t="shared" si="12"/>
        <v>2000000</v>
      </c>
    </row>
    <row r="113" spans="1:11" s="15" customFormat="1" ht="39" customHeight="1">
      <c r="A113" s="24"/>
      <c r="B113" s="77">
        <v>3719750</v>
      </c>
      <c r="C113" s="80" t="s">
        <v>175</v>
      </c>
      <c r="D113" s="80" t="s">
        <v>176</v>
      </c>
      <c r="E113" s="76" t="s">
        <v>177</v>
      </c>
      <c r="F113" s="29"/>
      <c r="G113" s="75"/>
      <c r="H113" s="60">
        <f>I113+J113</f>
        <v>2000000</v>
      </c>
      <c r="I113" s="51"/>
      <c r="J113" s="51">
        <v>2000000</v>
      </c>
      <c r="K113" s="51">
        <v>2000000</v>
      </c>
    </row>
    <row r="114" spans="1:11" s="58" customFormat="1" ht="20.25">
      <c r="A114" s="57"/>
      <c r="B114" s="61" t="s">
        <v>55</v>
      </c>
      <c r="C114" s="61" t="s">
        <v>55</v>
      </c>
      <c r="D114" s="61" t="s">
        <v>55</v>
      </c>
      <c r="E114" s="7" t="s">
        <v>56</v>
      </c>
      <c r="F114" s="62" t="s">
        <v>55</v>
      </c>
      <c r="G114" s="62" t="s">
        <v>55</v>
      </c>
      <c r="H114" s="52">
        <f>I114+J114</f>
        <v>25161820</v>
      </c>
      <c r="I114" s="52">
        <f>I11+I15+I20+I24+I33+I38+I42+I52+I72+I82+I86+I90+I94+I98+I103</f>
        <v>21989020</v>
      </c>
      <c r="J114" s="52">
        <f>J11+J15+J20+J24+J33+J38+J42+J52+J72+J82+J86+J90+J94+J98+J103</f>
        <v>3172800</v>
      </c>
      <c r="K114" s="52">
        <f>K11+K15+K20+K24+K33+K38+K42+K52+K72+K82+K86+K90+K94+K98+K103</f>
        <v>3000000</v>
      </c>
    </row>
    <row r="115" spans="1:11" s="58" customFormat="1" ht="20.25">
      <c r="A115" s="59"/>
      <c r="B115" s="40"/>
      <c r="C115" s="40"/>
      <c r="D115" s="40"/>
      <c r="E115" s="41"/>
      <c r="F115" s="59"/>
      <c r="G115" s="59"/>
      <c r="H115" s="59"/>
      <c r="I115" s="42"/>
      <c r="J115" s="42"/>
      <c r="K115" s="42"/>
    </row>
    <row r="116" spans="1:11" s="58" customFormat="1" ht="39" customHeight="1">
      <c r="A116" s="59"/>
      <c r="B116" s="8"/>
      <c r="C116" s="47"/>
      <c r="D116" s="47"/>
      <c r="E116" s="94" t="s">
        <v>124</v>
      </c>
      <c r="F116" s="94"/>
      <c r="G116" s="94"/>
      <c r="H116" s="94"/>
      <c r="I116" s="94"/>
      <c r="J116" s="94"/>
      <c r="K116" s="45"/>
    </row>
    <row r="117" spans="1:11" s="58" customFormat="1" ht="6" customHeight="1">
      <c r="A117" s="59"/>
      <c r="B117" s="8"/>
      <c r="C117" s="44"/>
      <c r="D117" s="44"/>
      <c r="E117" s="44"/>
      <c r="F117" s="34"/>
      <c r="G117" s="34"/>
      <c r="H117" s="34"/>
      <c r="I117" s="34"/>
      <c r="K117" s="9"/>
    </row>
    <row r="118" spans="1:11" s="58" customFormat="1" ht="67.5" customHeight="1">
      <c r="A118" s="59"/>
      <c r="B118" s="8"/>
      <c r="C118" s="8"/>
      <c r="D118" s="8"/>
      <c r="E118" s="94" t="s">
        <v>125</v>
      </c>
      <c r="F118" s="94"/>
      <c r="G118" s="94"/>
      <c r="H118" s="94"/>
      <c r="I118" s="94"/>
      <c r="J118" s="94"/>
      <c r="K118" s="9"/>
    </row>
  </sheetData>
  <sheetProtection/>
  <mergeCells count="32">
    <mergeCell ref="G90:G93"/>
    <mergeCell ref="G15:G19"/>
    <mergeCell ref="G94:G97"/>
    <mergeCell ref="G42:G51"/>
    <mergeCell ref="G52:G69"/>
    <mergeCell ref="G11:G14"/>
    <mergeCell ref="H8:H9"/>
    <mergeCell ref="G33:G37"/>
    <mergeCell ref="B6:C6"/>
    <mergeCell ref="B7:C7"/>
    <mergeCell ref="D8:D9"/>
    <mergeCell ref="E8:E9"/>
    <mergeCell ref="E118:J118"/>
    <mergeCell ref="E116:J116"/>
    <mergeCell ref="G38:G41"/>
    <mergeCell ref="G20:G23"/>
    <mergeCell ref="G24:G32"/>
    <mergeCell ref="G72:G76"/>
    <mergeCell ref="G82:G85"/>
    <mergeCell ref="G86:G89"/>
    <mergeCell ref="G98:G102"/>
    <mergeCell ref="G103:G110"/>
    <mergeCell ref="H1:K1"/>
    <mergeCell ref="H2:K2"/>
    <mergeCell ref="G8:G9"/>
    <mergeCell ref="I3:K3"/>
    <mergeCell ref="B5:K5"/>
    <mergeCell ref="J8:K8"/>
    <mergeCell ref="B8:B9"/>
    <mergeCell ref="C8:C9"/>
    <mergeCell ref="F8:F9"/>
    <mergeCell ref="I8:I9"/>
  </mergeCells>
  <printOptions horizontalCentered="1"/>
  <pageMargins left="0.31496062992125984" right="0.1968503937007874" top="0.35433070866141736" bottom="0.1968503937007874" header="0.35433070866141736" footer="0.1968503937007874"/>
  <pageSetup fitToHeight="3" fitToWidth="1" horizontalDpi="600" verticalDpi="600" orientation="landscape" paperSize="9" scale="37" r:id="rId1"/>
  <headerFooter alignWithMargins="0">
    <oddFooter>&amp;C&amp;P</oddFooter>
  </headerFooter>
  <rowBreaks count="2" manualBreakCount="2">
    <brk id="19" min="1" max="10" man="1"/>
    <brk id="81" min="1" max="1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2021-02-23T13:19:33Z</cp:lastPrinted>
  <dcterms:created xsi:type="dcterms:W3CDTF">2014-01-17T10:52:16Z</dcterms:created>
  <dcterms:modified xsi:type="dcterms:W3CDTF">2021-03-01T13:26:05Z</dcterms:modified>
  <cp:category/>
  <cp:version/>
  <cp:contentType/>
  <cp:contentStatus/>
</cp:coreProperties>
</file>