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8" windowWidth="15480" windowHeight="10380" activeTab="0"/>
  </bookViews>
  <sheets>
    <sheet name="дод.1" sheetId="1" r:id="rId1"/>
  </sheets>
  <definedNames>
    <definedName name="_xlfn.AGGREGATE" hidden="1">#NAME?</definedName>
    <definedName name="_xlnm.Print_Area" localSheetId="0">'дод.1'!$A$2:$G$65</definedName>
  </definedNames>
  <calcPr fullCalcOnLoad="1" fullPrecision="0"/>
</workbook>
</file>

<file path=xl/sharedStrings.xml><?xml version="1.0" encoding="utf-8"?>
<sst xmlns="http://schemas.openxmlformats.org/spreadsheetml/2006/main" count="71" uniqueCount="63">
  <si>
    <t>Код</t>
  </si>
  <si>
    <t>Найменування згідно
 з класифікацією доходів бюджету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</si>
  <si>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</si>
  <si>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</si>
  <si>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Єдиний податок з юридичних осіб</t>
  </si>
  <si>
    <t>Єдиний податок з фізичних осіб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</si>
  <si>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</si>
  <si>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Плата за надання інших адміністративних послуг, що справляються за місцем надання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</si>
  <si>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</si>
  <si>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</si>
  <si>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</si>
  <si>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</t>
  </si>
  <si>
    <t>Кошти, отримані від надання учасниками процедури закупівель забезпечення їх пропозиції конкурсних торгів, які не підлягають поверненню цим учасникам, у випадках, передбачених Законом України "Про здійснення державних закупівель"</t>
  </si>
  <si>
    <t>Кошти, отримані від учасника - переможця процедури закупівлі під час укладання договору про закупівлю як забезпечення виконання цього договору, які не підлягають поверненню учаснику - переможцю</t>
  </si>
  <si>
    <t>Надходження коштів пайової участі у розвитку інфраструктури населеного пункту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</si>
  <si>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</si>
  <si>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</si>
  <si>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</si>
  <si>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</si>
  <si>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 xml:space="preserve"> відхилення</t>
  </si>
  <si>
    <t>% виконання</t>
  </si>
  <si>
    <t>Всього доходів:</t>
  </si>
  <si>
    <t>Місцеві  податки</t>
  </si>
  <si>
    <t>Збір за місця для паркування транспортних засобів, сплачений фізичними особами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</si>
  <si>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</si>
  <si>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</si>
  <si>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</si>
  <si>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 xml:space="preserve">Збір за провадження діяльності діяльності з надання платних послуг, сплачених юридичними особами </t>
  </si>
  <si>
    <t xml:space="preserve">Державне мито не віднесене до інших категорій </t>
  </si>
  <si>
    <t>Аналіз надходження доходів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</si>
  <si>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</si>
  <si>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Акцизний податок з реалізації суб’єктами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</si>
  <si>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</si>
  <si>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</si>
  <si>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</si>
  <si>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  юридичними особами, які є власниками об'єктів нежитлової нерухомості</t>
  </si>
  <si>
    <t>Земельний податок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</si>
  <si>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</si>
  <si>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</si>
  <si>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</si>
  <si>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</si>
  <si>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</si>
  <si>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Орендна плата з юридичних осіб</t>
  </si>
  <si>
    <t>Реструктурована сума заборгованості з плати за землю</t>
  </si>
  <si>
    <t>Адміністративний збір за державну реєстрацію речових прав на нерухоме майно та їх обтяжень</t>
  </si>
  <si>
    <t>грн.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</si>
  <si>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</si>
  <si>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</si>
  <si>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</si>
  <si>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</t>
  </si>
  <si>
    <t>Інші субвенції з місцевого бюджету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</si>
  <si>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</si>
  <si>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Пеня за порушення термінів розрахунків у сфері зовнішньоекономічної діяльності, за невиконання зобов'язань та штрафні санкції за порушення вимог валютного законодавства</t>
  </si>
  <si>
    <t>Рентна плата за користування надрами для видобування корисних копалин загальнодержавного значення</t>
  </si>
  <si>
    <t>План на 2020 рік</t>
  </si>
  <si>
    <t xml:space="preserve">Надходження рентної плати за спеціальне використання води від підприємств житлово-комунального господарства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</si>
  <si>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</si>
  <si>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</si>
  <si>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 xml:space="preserve">Аналіз доходів загального фонду бюджету Вовчанської міської ради за січень - грудень 2020 року </t>
  </si>
  <si>
    <t>План на січень - грудень 2020 року</t>
  </si>
  <si>
    <t>факт за січень - грудень 2020 року</t>
  </si>
  <si>
    <t>Додаток 1                                                                                                                             до рішення VII позачергової сесії VIII скликання  Вовчанськкої міської ради від 26.02.2020 р.</t>
  </si>
  <si>
    <t>Секретар міської ради                                                                                                                     Ольга ТОПОРКОВА</t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</si>
</sst>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_₴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0.000"/>
    <numFmt numFmtId="214" formatCode="#,##0.00\ _г_р_н_."/>
    <numFmt numFmtId="215" formatCode="#,##0.00\ &quot;грн.&quot;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31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32" fillId="13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203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35" fillId="0" borderId="12" xfId="0" applyNumberFormat="1" applyFont="1" applyBorder="1" applyAlignment="1">
      <alignment horizontal="right" vertical="center" wrapText="1"/>
    </xf>
    <xf numFmtId="4" fontId="34" fillId="0" borderId="12" xfId="0" applyNumberFormat="1" applyFont="1" applyFill="1" applyBorder="1" applyAlignment="1" applyProtection="1">
      <alignment horizontal="right" vertical="center" wrapText="1"/>
      <protection/>
    </xf>
    <xf numFmtId="4" fontId="33" fillId="0" borderId="12" xfId="0" applyNumberFormat="1" applyFont="1" applyBorder="1" applyAlignment="1">
      <alignment horizontal="right" vertical="center" wrapText="1"/>
    </xf>
    <xf numFmtId="4" fontId="33" fillId="0" borderId="12" xfId="0" applyNumberFormat="1" applyFont="1" applyBorder="1" applyAlignment="1">
      <alignment horizontal="right" vertical="center" wrapText="1"/>
    </xf>
    <xf numFmtId="0" fontId="34" fillId="0" borderId="12" xfId="0" applyNumberFormat="1" applyFont="1" applyFill="1" applyBorder="1" applyAlignment="1" applyProtection="1">
      <alignment horizontal="left" vertical="center" wrapText="1"/>
      <protection/>
    </xf>
    <xf numFmtId="0" fontId="34" fillId="0" borderId="14" xfId="0" applyNumberFormat="1" applyFont="1" applyFill="1" applyBorder="1" applyAlignment="1" applyProtection="1">
      <alignment horizontal="left" vertical="center" wrapText="1"/>
      <protection/>
    </xf>
    <xf numFmtId="4" fontId="34" fillId="0" borderId="12" xfId="0" applyNumberFormat="1" applyFont="1" applyFill="1" applyBorder="1" applyAlignment="1" applyProtection="1">
      <alignment horizontal="right" vertical="center" wrapText="1"/>
      <protection/>
    </xf>
    <xf numFmtId="0" fontId="26" fillId="0" borderId="13" xfId="0" applyNumberFormat="1" applyFont="1" applyFill="1" applyBorder="1" applyAlignment="1" applyProtection="1">
      <alignment vertical="center"/>
      <protection/>
    </xf>
    <xf numFmtId="4" fontId="35" fillId="27" borderId="12" xfId="0" applyNumberFormat="1" applyFont="1" applyFill="1" applyBorder="1" applyAlignment="1">
      <alignment horizontal="right" vertical="center" wrapText="1"/>
    </xf>
    <xf numFmtId="4" fontId="33" fillId="27" borderId="12" xfId="0" applyNumberFormat="1" applyFont="1" applyFill="1" applyBorder="1" applyAlignment="1">
      <alignment horizontal="right" vertical="center" wrapText="1"/>
    </xf>
    <xf numFmtId="4" fontId="34" fillId="27" borderId="12" xfId="0" applyNumberFormat="1" applyFont="1" applyFill="1" applyBorder="1" applyAlignment="1" applyProtection="1">
      <alignment horizontal="right" vertical="center" wrapText="1"/>
      <protection/>
    </xf>
    <xf numFmtId="4" fontId="34" fillId="0" borderId="0" xfId="0" applyNumberFormat="1" applyFont="1" applyFill="1" applyAlignment="1">
      <alignment horizontal="right" vertical="center" wrapText="1"/>
    </xf>
    <xf numFmtId="4" fontId="33" fillId="0" borderId="14" xfId="0" applyNumberFormat="1" applyFont="1" applyBorder="1" applyAlignment="1">
      <alignment horizontal="right" vertical="center" wrapText="1"/>
    </xf>
    <xf numFmtId="4" fontId="33" fillId="27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203" fontId="5" fillId="28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33" fillId="27" borderId="14" xfId="0" applyNumberFormat="1" applyFont="1" applyFill="1" applyBorder="1" applyAlignment="1">
      <alignment horizontal="right" vertical="center" wrapText="1"/>
    </xf>
    <xf numFmtId="4" fontId="34" fillId="0" borderId="12" xfId="0" applyNumberFormat="1" applyFont="1" applyBorder="1" applyAlignment="1">
      <alignment horizontal="right" vertical="center" wrapText="1"/>
    </xf>
    <xf numFmtId="4" fontId="34" fillId="27" borderId="12" xfId="0" applyNumberFormat="1" applyFont="1" applyFill="1" applyBorder="1" applyAlignment="1">
      <alignment horizontal="right" vertical="center" wrapText="1"/>
    </xf>
    <xf numFmtId="203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4" fillId="0" borderId="12" xfId="0" applyNumberFormat="1" applyFont="1" applyFill="1" applyBorder="1" applyAlignment="1" applyProtection="1">
      <alignment horizontal="left" vertical="center" wrapText="1"/>
      <protection/>
    </xf>
    <xf numFmtId="0" fontId="34" fillId="26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5" fillId="26" borderId="12" xfId="0" applyFont="1" applyFill="1" applyBorder="1" applyAlignment="1">
      <alignment horizontal="left" vertical="center" wrapText="1"/>
    </xf>
    <xf numFmtId="0" fontId="34" fillId="26" borderId="16" xfId="0" applyFont="1" applyFill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26" borderId="14" xfId="0" applyFont="1" applyFill="1" applyBorder="1" applyAlignment="1">
      <alignment horizontal="left" vertical="center" wrapText="1"/>
    </xf>
    <xf numFmtId="0" fontId="35" fillId="26" borderId="16" xfId="0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6" fillId="0" borderId="17" xfId="0" applyFont="1" applyBorder="1" applyAlignment="1">
      <alignment vertical="top"/>
    </xf>
    <xf numFmtId="0" fontId="0" fillId="0" borderId="17" xfId="0" applyBorder="1" applyAlignment="1">
      <alignment/>
    </xf>
    <xf numFmtId="0" fontId="26" fillId="0" borderId="0" xfId="0" applyNumberFormat="1" applyFont="1" applyFill="1" applyAlignment="1" applyProtection="1">
      <alignment vertical="top"/>
      <protection/>
    </xf>
    <xf numFmtId="0" fontId="26" fillId="0" borderId="0" xfId="0" applyFont="1" applyAlignment="1">
      <alignment vertical="top"/>
    </xf>
    <xf numFmtId="0" fontId="0" fillId="0" borderId="0" xfId="0" applyAlignment="1">
      <alignment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26" fillId="0" borderId="17" xfId="0" applyNumberFormat="1" applyFont="1" applyFill="1" applyBorder="1" applyAlignment="1" applyProtection="1">
      <alignment vertical="top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4"/>
  <sheetViews>
    <sheetView showGridLines="0" tabSelected="1" zoomScale="60" zoomScaleNormal="60" zoomScaleSheetLayoutView="75" zoomScalePageLayoutView="60" workbookViewId="0" topLeftCell="A58">
      <selection activeCell="A64" sqref="A64:G64"/>
    </sheetView>
  </sheetViews>
  <sheetFormatPr defaultColWidth="9.16015625" defaultRowHeight="12.75"/>
  <cols>
    <col min="1" max="1" width="16.33203125" style="1" customWidth="1"/>
    <col min="2" max="2" width="88.66015625" style="1" customWidth="1"/>
    <col min="3" max="3" width="19.83203125" style="1" customWidth="1"/>
    <col min="4" max="4" width="18.33203125" style="1" customWidth="1"/>
    <col min="5" max="5" width="20.5" style="1" customWidth="1"/>
    <col min="6" max="6" width="18.83203125" style="1" customWidth="1"/>
    <col min="7" max="7" width="17" style="1" customWidth="1"/>
    <col min="8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1:253" s="5" customFormat="1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IK1" s="4"/>
      <c r="IL1" s="4"/>
      <c r="IM1" s="4"/>
      <c r="IN1" s="4"/>
      <c r="IO1" s="4"/>
      <c r="IP1" s="4"/>
      <c r="IQ1" s="4"/>
      <c r="IR1" s="4"/>
      <c r="IS1" s="4"/>
    </row>
    <row r="3" spans="3:13" ht="60" customHeight="1">
      <c r="C3" s="65" t="s">
        <v>61</v>
      </c>
      <c r="D3" s="66"/>
      <c r="E3" s="66"/>
      <c r="F3" s="66"/>
      <c r="G3" s="66"/>
      <c r="M3" s="1"/>
    </row>
    <row r="4" spans="1:7" ht="31.5" customHeight="1">
      <c r="A4" s="57" t="s">
        <v>58</v>
      </c>
      <c r="B4" s="58"/>
      <c r="C4" s="58"/>
      <c r="D4" s="58"/>
      <c r="E4" s="58"/>
      <c r="F4" s="59"/>
      <c r="G4" s="59"/>
    </row>
    <row r="5" spans="1:7" ht="15">
      <c r="A5" s="12"/>
      <c r="B5" s="67"/>
      <c r="C5" s="67"/>
      <c r="D5" s="67"/>
      <c r="E5" s="67"/>
      <c r="F5" s="67"/>
      <c r="G5" s="22" t="s">
        <v>45</v>
      </c>
    </row>
    <row r="6" spans="1:7" ht="25.5" customHeight="1">
      <c r="A6" s="55" t="s">
        <v>0</v>
      </c>
      <c r="B6" s="55" t="s">
        <v>1</v>
      </c>
      <c r="C6" s="56" t="s">
        <v>54</v>
      </c>
      <c r="D6" s="56" t="s">
        <v>59</v>
      </c>
      <c r="E6" s="56" t="s">
        <v>29</v>
      </c>
      <c r="F6" s="56"/>
      <c r="G6" s="56"/>
    </row>
    <row r="7" spans="1:7" ht="50.25" customHeight="1">
      <c r="A7" s="55"/>
      <c r="B7" s="55"/>
      <c r="C7" s="56"/>
      <c r="D7" s="56"/>
      <c r="E7" s="11" t="s">
        <v>60</v>
      </c>
      <c r="F7" s="11" t="s">
        <v>19</v>
      </c>
      <c r="G7" s="11" t="s">
        <v>20</v>
      </c>
    </row>
    <row r="8" spans="1:7" s="9" customFormat="1" ht="40.5" customHeight="1">
      <c r="A8" s="36">
        <v>11020000</v>
      </c>
      <c r="B8" s="36" t="s">
        <v>2</v>
      </c>
      <c r="C8" s="14">
        <f>C9</f>
        <v>231988</v>
      </c>
      <c r="D8" s="14">
        <f>D9</f>
        <v>231988</v>
      </c>
      <c r="E8" s="14">
        <f>E9</f>
        <v>376754.53</v>
      </c>
      <c r="F8" s="14">
        <f>F9</f>
        <v>144766.53</v>
      </c>
      <c r="G8" s="13">
        <f>E8/D8*100</f>
        <v>162.4</v>
      </c>
    </row>
    <row r="9" spans="1:253" s="10" customFormat="1" ht="40.5" customHeight="1">
      <c r="A9" s="37">
        <v>11020200</v>
      </c>
      <c r="B9" s="38" t="s">
        <v>3</v>
      </c>
      <c r="C9" s="33">
        <v>231988</v>
      </c>
      <c r="D9" s="34">
        <v>231988</v>
      </c>
      <c r="E9" s="34">
        <v>376754.53</v>
      </c>
      <c r="F9" s="16">
        <f aca="true" t="shared" si="0" ref="F9:F61">E9-D9</f>
        <v>144766.53</v>
      </c>
      <c r="G9" s="35">
        <f aca="true" t="shared" si="1" ref="G9:G62">E9/D9*100</f>
        <v>162.4</v>
      </c>
      <c r="H9" s="9"/>
      <c r="I9" s="9"/>
      <c r="J9" s="9"/>
      <c r="K9" s="9"/>
      <c r="L9" s="9"/>
      <c r="IK9" s="9"/>
      <c r="IL9" s="9"/>
      <c r="IM9" s="9"/>
      <c r="IN9" s="9"/>
      <c r="IO9" s="9"/>
      <c r="IP9" s="9"/>
      <c r="IQ9" s="9"/>
      <c r="IR9" s="9"/>
      <c r="IS9" s="9"/>
    </row>
    <row r="10" spans="1:253" s="10" customFormat="1" ht="71.25" customHeight="1">
      <c r="A10" s="36">
        <v>13010200</v>
      </c>
      <c r="B10" s="39" t="s">
        <v>30</v>
      </c>
      <c r="C10" s="17">
        <v>65300</v>
      </c>
      <c r="D10" s="24">
        <v>65300</v>
      </c>
      <c r="E10" s="24">
        <v>2240.61</v>
      </c>
      <c r="F10" s="14">
        <f t="shared" si="0"/>
        <v>-63059.39</v>
      </c>
      <c r="G10" s="13">
        <f t="shared" si="1"/>
        <v>3.4</v>
      </c>
      <c r="H10" s="9"/>
      <c r="I10" s="9"/>
      <c r="J10" s="9"/>
      <c r="K10" s="9"/>
      <c r="L10" s="9"/>
      <c r="IK10" s="9"/>
      <c r="IL10" s="9"/>
      <c r="IM10" s="9"/>
      <c r="IN10" s="9"/>
      <c r="IO10" s="9"/>
      <c r="IP10" s="9"/>
      <c r="IQ10" s="9"/>
      <c r="IR10" s="9"/>
      <c r="IS10" s="9"/>
    </row>
    <row r="11" spans="1:253" s="10" customFormat="1" ht="40.5" customHeight="1">
      <c r="A11" s="40">
        <v>13020400</v>
      </c>
      <c r="B11" s="41" t="s">
        <v>55</v>
      </c>
      <c r="C11" s="27">
        <v>0</v>
      </c>
      <c r="D11" s="28">
        <v>0</v>
      </c>
      <c r="E11" s="28">
        <v>10.47</v>
      </c>
      <c r="F11" s="14">
        <f>E11-D11</f>
        <v>10.47</v>
      </c>
      <c r="G11" s="13" t="e">
        <f>E11/D11*100</f>
        <v>#DIV/0!</v>
      </c>
      <c r="H11" s="9"/>
      <c r="I11" s="9"/>
      <c r="J11" s="9"/>
      <c r="K11" s="9"/>
      <c r="L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s="10" customFormat="1" ht="40.5" customHeight="1">
      <c r="A12" s="40">
        <v>13030100</v>
      </c>
      <c r="B12" s="41" t="s">
        <v>53</v>
      </c>
      <c r="C12" s="27">
        <v>13383</v>
      </c>
      <c r="D12" s="28">
        <v>13383</v>
      </c>
      <c r="E12" s="28">
        <v>13383.2</v>
      </c>
      <c r="F12" s="14">
        <f>E12-D12</f>
        <v>0.2</v>
      </c>
      <c r="G12" s="13">
        <f>E12/D12*100</f>
        <v>100</v>
      </c>
      <c r="H12" s="9"/>
      <c r="I12" s="9"/>
      <c r="J12" s="9"/>
      <c r="K12" s="9"/>
      <c r="L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s="10" customFormat="1" ht="40.5" customHeight="1">
      <c r="A13" s="40">
        <v>14021900</v>
      </c>
      <c r="B13" s="39" t="s">
        <v>47</v>
      </c>
      <c r="C13" s="27">
        <v>490210</v>
      </c>
      <c r="D13" s="28">
        <v>490210</v>
      </c>
      <c r="E13" s="32">
        <v>544373.96</v>
      </c>
      <c r="F13" s="14">
        <f>E13-D13</f>
        <v>54163.96</v>
      </c>
      <c r="G13" s="13">
        <f>E13/D13*100</f>
        <v>111</v>
      </c>
      <c r="H13" s="9"/>
      <c r="I13" s="9"/>
      <c r="J13" s="9"/>
      <c r="K13" s="9"/>
      <c r="L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s="10" customFormat="1" ht="40.5" customHeight="1">
      <c r="A14" s="40">
        <v>14031900</v>
      </c>
      <c r="B14" s="39" t="s">
        <v>48</v>
      </c>
      <c r="C14" s="27">
        <v>1716462</v>
      </c>
      <c r="D14" s="28">
        <v>1716462</v>
      </c>
      <c r="E14" s="28">
        <v>1902841.27</v>
      </c>
      <c r="F14" s="14">
        <f>E14-D14</f>
        <v>186379.27</v>
      </c>
      <c r="G14" s="13">
        <f>E14/D14*100</f>
        <v>110.9</v>
      </c>
      <c r="H14" s="9"/>
      <c r="I14" s="9"/>
      <c r="J14" s="9"/>
      <c r="K14" s="9"/>
      <c r="L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s="10" customFormat="1" ht="40.5" customHeight="1">
      <c r="A15" s="40">
        <v>14040000</v>
      </c>
      <c r="B15" s="42" t="s">
        <v>31</v>
      </c>
      <c r="C15" s="27">
        <v>3534835</v>
      </c>
      <c r="D15" s="28">
        <v>3534835</v>
      </c>
      <c r="E15" s="28">
        <v>3546984.99</v>
      </c>
      <c r="F15" s="29">
        <f t="shared" si="0"/>
        <v>12149.99</v>
      </c>
      <c r="G15" s="13">
        <f t="shared" si="1"/>
        <v>100.3</v>
      </c>
      <c r="H15" s="9"/>
      <c r="I15" s="9"/>
      <c r="J15" s="9"/>
      <c r="K15" s="9"/>
      <c r="L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s="10" customFormat="1" ht="40.5" customHeight="1">
      <c r="A16" s="36">
        <v>18000000</v>
      </c>
      <c r="B16" s="43" t="s">
        <v>22</v>
      </c>
      <c r="C16" s="17">
        <f>C17+C18+C19+C20+C21+C22+C23+C24+C25+C26+C27+C28+C29+C30+C31+C32+C33+C34+C35</f>
        <v>16688410</v>
      </c>
      <c r="D16" s="24">
        <f>D17+D18+D19+D20+D21+D22+D23+D24+D25+D26+D27+D28+D29+D30+D31+D32+D33+D34+D35</f>
        <v>16688410</v>
      </c>
      <c r="E16" s="24">
        <f>E17+E18+E19+E20+E21+E22+E23+E24+E25+E26+E27+E28+E29+E30+E31+E32+E33+E34+E35</f>
        <v>17166769.38</v>
      </c>
      <c r="F16" s="14">
        <f>E16-D16</f>
        <v>478359.38</v>
      </c>
      <c r="G16" s="13">
        <f t="shared" si="1"/>
        <v>102.9</v>
      </c>
      <c r="H16" s="9"/>
      <c r="I16" s="9"/>
      <c r="J16" s="9"/>
      <c r="K16" s="9"/>
      <c r="L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s="10" customFormat="1" ht="40.5" customHeight="1">
      <c r="A17" s="37">
        <v>18010100</v>
      </c>
      <c r="B17" s="44" t="s">
        <v>32</v>
      </c>
      <c r="C17" s="15">
        <v>18670</v>
      </c>
      <c r="D17" s="23">
        <v>18670</v>
      </c>
      <c r="E17" s="23">
        <v>19639.21</v>
      </c>
      <c r="F17" s="16">
        <f t="shared" si="0"/>
        <v>969.21</v>
      </c>
      <c r="G17" s="13">
        <f t="shared" si="1"/>
        <v>105.2</v>
      </c>
      <c r="H17" s="9"/>
      <c r="I17" s="9"/>
      <c r="J17" s="9"/>
      <c r="K17" s="9"/>
      <c r="L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s="10" customFormat="1" ht="40.5" customHeight="1">
      <c r="A18" s="37">
        <v>18010200</v>
      </c>
      <c r="B18" s="44" t="s">
        <v>33</v>
      </c>
      <c r="C18" s="15">
        <v>115456</v>
      </c>
      <c r="D18" s="23">
        <v>115456</v>
      </c>
      <c r="E18" s="23">
        <v>127399.83</v>
      </c>
      <c r="F18" s="16">
        <f t="shared" si="0"/>
        <v>11943.83</v>
      </c>
      <c r="G18" s="13">
        <f t="shared" si="1"/>
        <v>110.3</v>
      </c>
      <c r="H18" s="9"/>
      <c r="I18" s="9"/>
      <c r="J18" s="9"/>
      <c r="K18" s="9"/>
      <c r="L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s="10" customFormat="1" ht="40.5" customHeight="1">
      <c r="A19" s="37">
        <v>18010300</v>
      </c>
      <c r="B19" s="44" t="s">
        <v>34</v>
      </c>
      <c r="C19" s="15">
        <v>268910</v>
      </c>
      <c r="D19" s="23">
        <v>268910</v>
      </c>
      <c r="E19" s="23">
        <v>258792.07</v>
      </c>
      <c r="F19" s="16">
        <f t="shared" si="0"/>
        <v>-10117.93</v>
      </c>
      <c r="G19" s="13">
        <f t="shared" si="1"/>
        <v>96.2</v>
      </c>
      <c r="H19" s="9"/>
      <c r="I19" s="9"/>
      <c r="J19" s="9"/>
      <c r="K19" s="9"/>
      <c r="L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s="10" customFormat="1" ht="40.5" customHeight="1">
      <c r="A20" s="37">
        <v>18010400</v>
      </c>
      <c r="B20" s="44" t="s">
        <v>35</v>
      </c>
      <c r="C20" s="15">
        <v>674660</v>
      </c>
      <c r="D20" s="23">
        <v>674660</v>
      </c>
      <c r="E20" s="23">
        <v>771607.89</v>
      </c>
      <c r="F20" s="16">
        <f t="shared" si="0"/>
        <v>96947.89</v>
      </c>
      <c r="G20" s="13">
        <f t="shared" si="1"/>
        <v>114.4</v>
      </c>
      <c r="H20" s="9"/>
      <c r="I20" s="9"/>
      <c r="J20" s="9"/>
      <c r="K20" s="9"/>
      <c r="L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s="10" customFormat="1" ht="40.5" customHeight="1">
      <c r="A21" s="37">
        <v>18010500</v>
      </c>
      <c r="B21" s="44" t="s">
        <v>36</v>
      </c>
      <c r="C21" s="15">
        <v>3802292</v>
      </c>
      <c r="D21" s="23">
        <v>3802292</v>
      </c>
      <c r="E21" s="23">
        <v>3992088.1</v>
      </c>
      <c r="F21" s="16">
        <f t="shared" si="0"/>
        <v>189796.1</v>
      </c>
      <c r="G21" s="13">
        <f t="shared" si="1"/>
        <v>105</v>
      </c>
      <c r="H21" s="9"/>
      <c r="I21" s="9"/>
      <c r="J21" s="9"/>
      <c r="K21" s="9"/>
      <c r="L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s="10" customFormat="1" ht="40.5" customHeight="1">
      <c r="A22" s="37">
        <v>18010600</v>
      </c>
      <c r="B22" s="44" t="s">
        <v>42</v>
      </c>
      <c r="C22" s="15">
        <v>2862002</v>
      </c>
      <c r="D22" s="23">
        <v>2862002</v>
      </c>
      <c r="E22" s="23">
        <v>2702542.31</v>
      </c>
      <c r="F22" s="16">
        <f t="shared" si="0"/>
        <v>-159459.69</v>
      </c>
      <c r="G22" s="13">
        <f t="shared" si="1"/>
        <v>94.4</v>
      </c>
      <c r="H22" s="9"/>
      <c r="I22" s="9"/>
      <c r="J22" s="9"/>
      <c r="K22" s="9"/>
      <c r="L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s="10" customFormat="1" ht="40.5" customHeight="1">
      <c r="A23" s="37">
        <v>18010700</v>
      </c>
      <c r="B23" s="44" t="s">
        <v>37</v>
      </c>
      <c r="C23" s="15">
        <v>233300</v>
      </c>
      <c r="D23" s="23">
        <v>233300</v>
      </c>
      <c r="E23" s="23">
        <v>237597.56</v>
      </c>
      <c r="F23" s="16">
        <f t="shared" si="0"/>
        <v>4297.56</v>
      </c>
      <c r="G23" s="13">
        <f t="shared" si="1"/>
        <v>101.8</v>
      </c>
      <c r="H23" s="9"/>
      <c r="I23" s="9"/>
      <c r="J23" s="9"/>
      <c r="K23" s="9"/>
      <c r="L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s="10" customFormat="1" ht="40.5" customHeight="1">
      <c r="A24" s="37">
        <v>18010800</v>
      </c>
      <c r="B24" s="44" t="s">
        <v>43</v>
      </c>
      <c r="C24" s="15">
        <v>0</v>
      </c>
      <c r="D24" s="23">
        <v>0</v>
      </c>
      <c r="E24" s="23">
        <v>0</v>
      </c>
      <c r="F24" s="16">
        <f t="shared" si="0"/>
        <v>0</v>
      </c>
      <c r="G24" s="13" t="e">
        <f t="shared" si="1"/>
        <v>#DIV/0!</v>
      </c>
      <c r="H24" s="9"/>
      <c r="I24" s="9"/>
      <c r="J24" s="9"/>
      <c r="K24" s="9"/>
      <c r="L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s="10" customFormat="1" ht="40.5" customHeight="1">
      <c r="A25" s="37">
        <v>18010900</v>
      </c>
      <c r="B25" s="44" t="s">
        <v>38</v>
      </c>
      <c r="C25" s="15">
        <v>616126</v>
      </c>
      <c r="D25" s="23">
        <v>616126</v>
      </c>
      <c r="E25" s="23">
        <v>585769.4</v>
      </c>
      <c r="F25" s="16">
        <f t="shared" si="0"/>
        <v>-30356.6</v>
      </c>
      <c r="G25" s="13">
        <f t="shared" si="1"/>
        <v>95.1</v>
      </c>
      <c r="H25" s="9"/>
      <c r="I25" s="9"/>
      <c r="J25" s="9"/>
      <c r="K25" s="9"/>
      <c r="L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s="10" customFormat="1" ht="40.5" customHeight="1">
      <c r="A26" s="37">
        <v>18011000</v>
      </c>
      <c r="B26" s="44" t="s">
        <v>39</v>
      </c>
      <c r="C26" s="15">
        <v>0</v>
      </c>
      <c r="D26" s="23">
        <v>0</v>
      </c>
      <c r="E26" s="23">
        <v>0</v>
      </c>
      <c r="F26" s="16">
        <f t="shared" si="0"/>
        <v>0</v>
      </c>
      <c r="G26" s="13" t="e">
        <f t="shared" si="1"/>
        <v>#DIV/0!</v>
      </c>
      <c r="H26" s="9"/>
      <c r="I26" s="9"/>
      <c r="J26" s="9"/>
      <c r="K26" s="9"/>
      <c r="L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s="10" customFormat="1" ht="40.5" customHeight="1">
      <c r="A27" s="37">
        <v>18011100</v>
      </c>
      <c r="B27" s="44" t="s">
        <v>40</v>
      </c>
      <c r="C27" s="15">
        <v>0</v>
      </c>
      <c r="D27" s="23">
        <v>0</v>
      </c>
      <c r="E27" s="23">
        <v>0</v>
      </c>
      <c r="F27" s="16">
        <f t="shared" si="0"/>
        <v>0</v>
      </c>
      <c r="G27" s="13" t="e">
        <f t="shared" si="1"/>
        <v>#DIV/0!</v>
      </c>
      <c r="H27" s="9"/>
      <c r="I27" s="9"/>
      <c r="J27" s="9"/>
      <c r="K27" s="9"/>
      <c r="L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s="10" customFormat="1" ht="40.5" customHeight="1">
      <c r="A28" s="37">
        <v>18020200</v>
      </c>
      <c r="B28" s="45" t="s">
        <v>23</v>
      </c>
      <c r="C28" s="15">
        <v>86200</v>
      </c>
      <c r="D28" s="23">
        <v>86200</v>
      </c>
      <c r="E28" s="23">
        <v>82489.19</v>
      </c>
      <c r="F28" s="16">
        <f t="shared" si="0"/>
        <v>-3710.81</v>
      </c>
      <c r="G28" s="13">
        <f t="shared" si="1"/>
        <v>95.7</v>
      </c>
      <c r="H28" s="9"/>
      <c r="I28" s="9"/>
      <c r="J28" s="9"/>
      <c r="K28" s="9"/>
      <c r="L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s="10" customFormat="1" ht="40.5" customHeight="1">
      <c r="A29" s="37">
        <v>18040100</v>
      </c>
      <c r="B29" s="46" t="s">
        <v>24</v>
      </c>
      <c r="C29" s="15">
        <v>0</v>
      </c>
      <c r="D29" s="23">
        <v>0</v>
      </c>
      <c r="E29" s="23">
        <v>0</v>
      </c>
      <c r="F29" s="16">
        <f t="shared" si="0"/>
        <v>0</v>
      </c>
      <c r="G29" s="13" t="e">
        <f t="shared" si="1"/>
        <v>#DIV/0!</v>
      </c>
      <c r="H29" s="9"/>
      <c r="I29" s="9"/>
      <c r="J29" s="9"/>
      <c r="K29" s="9"/>
      <c r="L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s="10" customFormat="1" ht="40.5" customHeight="1">
      <c r="A30" s="37">
        <v>18040200</v>
      </c>
      <c r="B30" s="46" t="s">
        <v>25</v>
      </c>
      <c r="C30" s="15">
        <v>0</v>
      </c>
      <c r="D30" s="23">
        <v>0</v>
      </c>
      <c r="E30" s="23">
        <v>-8648.53</v>
      </c>
      <c r="F30" s="16">
        <f t="shared" si="0"/>
        <v>-8648.53</v>
      </c>
      <c r="G30" s="13" t="e">
        <f t="shared" si="1"/>
        <v>#DIV/0!</v>
      </c>
      <c r="H30" s="9"/>
      <c r="I30" s="9"/>
      <c r="J30" s="9"/>
      <c r="K30" s="9"/>
      <c r="L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s="10" customFormat="1" ht="40.5" customHeight="1">
      <c r="A31" s="37">
        <v>18040800</v>
      </c>
      <c r="B31" s="46" t="s">
        <v>26</v>
      </c>
      <c r="C31" s="15">
        <v>0</v>
      </c>
      <c r="D31" s="23">
        <v>0</v>
      </c>
      <c r="E31" s="23">
        <v>0</v>
      </c>
      <c r="F31" s="16">
        <f t="shared" si="0"/>
        <v>0</v>
      </c>
      <c r="G31" s="13" t="e">
        <f t="shared" si="1"/>
        <v>#DIV/0!</v>
      </c>
      <c r="H31" s="9"/>
      <c r="I31" s="9"/>
      <c r="J31" s="9"/>
      <c r="K31" s="9"/>
      <c r="L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s="10" customFormat="1" ht="40.5" customHeight="1">
      <c r="A32" s="37">
        <v>18041400</v>
      </c>
      <c r="B32" s="45" t="s">
        <v>27</v>
      </c>
      <c r="C32" s="15">
        <v>0</v>
      </c>
      <c r="D32" s="23">
        <v>0</v>
      </c>
      <c r="E32" s="23">
        <v>0</v>
      </c>
      <c r="F32" s="16">
        <f t="shared" si="0"/>
        <v>0</v>
      </c>
      <c r="G32" s="13" t="e">
        <f t="shared" si="1"/>
        <v>#DIV/0!</v>
      </c>
      <c r="H32" s="9"/>
      <c r="I32" s="9"/>
      <c r="J32" s="9"/>
      <c r="K32" s="9"/>
      <c r="L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s="10" customFormat="1" ht="40.5" customHeight="1">
      <c r="A33" s="37">
        <v>18050300</v>
      </c>
      <c r="B33" s="44" t="s">
        <v>4</v>
      </c>
      <c r="C33" s="15">
        <v>996605</v>
      </c>
      <c r="D33" s="23">
        <v>996605</v>
      </c>
      <c r="E33" s="23">
        <v>1041879.17</v>
      </c>
      <c r="F33" s="16">
        <f t="shared" si="0"/>
        <v>45274.17</v>
      </c>
      <c r="G33" s="13">
        <f t="shared" si="1"/>
        <v>104.5</v>
      </c>
      <c r="H33" s="9"/>
      <c r="I33" s="9"/>
      <c r="J33" s="9"/>
      <c r="K33" s="9"/>
      <c r="L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s="10" customFormat="1" ht="40.5" customHeight="1">
      <c r="A34" s="37">
        <v>18050400</v>
      </c>
      <c r="B34" s="44" t="s">
        <v>5</v>
      </c>
      <c r="C34" s="15">
        <v>5933838</v>
      </c>
      <c r="D34" s="23">
        <v>5933838</v>
      </c>
      <c r="E34" s="23">
        <v>6344763.92</v>
      </c>
      <c r="F34" s="16">
        <f t="shared" si="0"/>
        <v>410925.92</v>
      </c>
      <c r="G34" s="13">
        <f t="shared" si="1"/>
        <v>106.9</v>
      </c>
      <c r="H34" s="9"/>
      <c r="I34" s="9"/>
      <c r="J34" s="9"/>
      <c r="K34" s="9"/>
      <c r="L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s="10" customFormat="1" ht="67.5" customHeight="1">
      <c r="A35" s="37">
        <v>18050500</v>
      </c>
      <c r="B35" s="44" t="s">
        <v>41</v>
      </c>
      <c r="C35" s="15">
        <v>1080351</v>
      </c>
      <c r="D35" s="23">
        <v>1080351</v>
      </c>
      <c r="E35" s="23">
        <v>1010849.26</v>
      </c>
      <c r="F35" s="16">
        <f t="shared" si="0"/>
        <v>-69501.74</v>
      </c>
      <c r="G35" s="13">
        <f t="shared" si="1"/>
        <v>93.6</v>
      </c>
      <c r="H35" s="9"/>
      <c r="I35" s="9"/>
      <c r="J35" s="9"/>
      <c r="K35" s="9"/>
      <c r="L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0" customFormat="1" ht="85.5" customHeight="1">
      <c r="A36" s="37">
        <v>21010000</v>
      </c>
      <c r="B36" s="47" t="s">
        <v>6</v>
      </c>
      <c r="C36" s="15">
        <v>91300</v>
      </c>
      <c r="D36" s="15">
        <v>91300</v>
      </c>
      <c r="E36" s="15">
        <v>70000</v>
      </c>
      <c r="F36" s="16">
        <f t="shared" si="0"/>
        <v>-21300</v>
      </c>
      <c r="G36" s="13">
        <f t="shared" si="1"/>
        <v>76.7</v>
      </c>
      <c r="H36" s="9"/>
      <c r="I36" s="9"/>
      <c r="J36" s="9"/>
      <c r="K36" s="9"/>
      <c r="L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s="10" customFormat="1" ht="71.25" customHeight="1">
      <c r="A37" s="37">
        <v>21080900</v>
      </c>
      <c r="B37" s="38" t="s">
        <v>17</v>
      </c>
      <c r="C37" s="15">
        <v>0</v>
      </c>
      <c r="D37" s="15">
        <v>0</v>
      </c>
      <c r="E37" s="15">
        <v>0</v>
      </c>
      <c r="F37" s="16">
        <f t="shared" si="0"/>
        <v>0</v>
      </c>
      <c r="G37" s="13" t="e">
        <f t="shared" si="1"/>
        <v>#DIV/0!</v>
      </c>
      <c r="H37" s="9"/>
      <c r="I37" s="9"/>
      <c r="J37" s="9"/>
      <c r="K37" s="9"/>
      <c r="L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s="10" customFormat="1" ht="58.5" customHeight="1">
      <c r="A38" s="37">
        <v>21081000</v>
      </c>
      <c r="B38" s="48" t="s">
        <v>52</v>
      </c>
      <c r="C38" s="15">
        <v>0</v>
      </c>
      <c r="D38" s="15">
        <v>0</v>
      </c>
      <c r="E38" s="15">
        <v>0</v>
      </c>
      <c r="F38" s="16">
        <f>E38-D38</f>
        <v>0</v>
      </c>
      <c r="G38" s="13" t="e">
        <f>E38/D38*100</f>
        <v>#DIV/0!</v>
      </c>
      <c r="H38" s="9"/>
      <c r="I38" s="9"/>
      <c r="J38" s="9"/>
      <c r="K38" s="9"/>
      <c r="L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s="10" customFormat="1" ht="40.5" customHeight="1">
      <c r="A39" s="37">
        <v>21081100</v>
      </c>
      <c r="B39" s="48" t="s">
        <v>18</v>
      </c>
      <c r="C39" s="15">
        <v>102600</v>
      </c>
      <c r="D39" s="23">
        <f>11400+11400+11400+11400+0+22800+11400+11400+11400</f>
        <v>102600</v>
      </c>
      <c r="E39" s="23">
        <v>54968.14</v>
      </c>
      <c r="F39" s="16">
        <f t="shared" si="0"/>
        <v>-47631.86</v>
      </c>
      <c r="G39" s="13">
        <f t="shared" si="1"/>
        <v>53.6</v>
      </c>
      <c r="H39" s="9"/>
      <c r="I39" s="9"/>
      <c r="J39" s="9"/>
      <c r="K39" s="9"/>
      <c r="L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s="10" customFormat="1" ht="40.5" customHeight="1">
      <c r="A40" s="37">
        <v>21081500</v>
      </c>
      <c r="B40" s="48" t="s">
        <v>51</v>
      </c>
      <c r="C40" s="15">
        <v>4940</v>
      </c>
      <c r="D40" s="23">
        <v>4940</v>
      </c>
      <c r="E40" s="23">
        <v>0</v>
      </c>
      <c r="F40" s="16">
        <f>E40-D40</f>
        <v>-4940</v>
      </c>
      <c r="G40" s="13">
        <f>E40/D40*100</f>
        <v>0</v>
      </c>
      <c r="H40" s="9"/>
      <c r="I40" s="9"/>
      <c r="J40" s="9"/>
      <c r="K40" s="9"/>
      <c r="L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s="10" customFormat="1" ht="63" customHeight="1">
      <c r="A41" s="37">
        <v>22010200</v>
      </c>
      <c r="B41" s="38" t="s">
        <v>49</v>
      </c>
      <c r="C41" s="15">
        <v>0</v>
      </c>
      <c r="D41" s="23">
        <v>0</v>
      </c>
      <c r="E41" s="23">
        <v>0</v>
      </c>
      <c r="F41" s="16">
        <f t="shared" si="0"/>
        <v>0</v>
      </c>
      <c r="G41" s="13" t="e">
        <f t="shared" si="1"/>
        <v>#DIV/0!</v>
      </c>
      <c r="H41" s="9"/>
      <c r="I41" s="9"/>
      <c r="J41" s="9"/>
      <c r="K41" s="9"/>
      <c r="L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s="10" customFormat="1" ht="50.25" customHeight="1">
      <c r="A42" s="55" t="s">
        <v>0</v>
      </c>
      <c r="B42" s="55" t="s">
        <v>1</v>
      </c>
      <c r="C42" s="56" t="s">
        <v>54</v>
      </c>
      <c r="D42" s="56" t="s">
        <v>59</v>
      </c>
      <c r="E42" s="53" t="s">
        <v>60</v>
      </c>
      <c r="F42" s="53" t="s">
        <v>19</v>
      </c>
      <c r="G42" s="53" t="s">
        <v>20</v>
      </c>
      <c r="H42" s="9"/>
      <c r="I42" s="9"/>
      <c r="J42" s="9"/>
      <c r="K42" s="9"/>
      <c r="L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s="10" customFormat="1" ht="42" customHeight="1">
      <c r="A43" s="55"/>
      <c r="B43" s="55"/>
      <c r="C43" s="56"/>
      <c r="D43" s="56"/>
      <c r="E43" s="54"/>
      <c r="F43" s="54"/>
      <c r="G43" s="54"/>
      <c r="H43" s="9"/>
      <c r="I43" s="9"/>
      <c r="J43" s="9"/>
      <c r="K43" s="9"/>
      <c r="L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s="10" customFormat="1" ht="40.5" customHeight="1">
      <c r="A44" s="37">
        <v>22010300</v>
      </c>
      <c r="B44" s="49" t="s">
        <v>46</v>
      </c>
      <c r="C44" s="15">
        <v>0</v>
      </c>
      <c r="D44" s="23">
        <v>0</v>
      </c>
      <c r="E44" s="23">
        <v>0</v>
      </c>
      <c r="F44" s="16">
        <f t="shared" si="0"/>
        <v>0</v>
      </c>
      <c r="G44" s="13" t="e">
        <f t="shared" si="1"/>
        <v>#DIV/0!</v>
      </c>
      <c r="H44" s="9"/>
      <c r="I44" s="9"/>
      <c r="J44" s="9"/>
      <c r="K44" s="9"/>
      <c r="L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s="10" customFormat="1" ht="40.5" customHeight="1">
      <c r="A45" s="37">
        <v>22012500</v>
      </c>
      <c r="B45" s="38" t="s">
        <v>7</v>
      </c>
      <c r="C45" s="15">
        <v>922480</v>
      </c>
      <c r="D45" s="23">
        <v>922480</v>
      </c>
      <c r="E45" s="23">
        <f>568569.4+344665.49</f>
        <v>913234.89</v>
      </c>
      <c r="F45" s="16">
        <f t="shared" si="0"/>
        <v>-9245.11</v>
      </c>
      <c r="G45" s="13">
        <f t="shared" si="1"/>
        <v>99</v>
      </c>
      <c r="H45" s="9"/>
      <c r="I45" s="9"/>
      <c r="J45" s="9"/>
      <c r="K45" s="9"/>
      <c r="L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s="10" customFormat="1" ht="40.5" customHeight="1">
      <c r="A46" s="19">
        <v>22012600</v>
      </c>
      <c r="B46" s="20" t="s">
        <v>44</v>
      </c>
      <c r="C46" s="26">
        <v>0</v>
      </c>
      <c r="D46" s="21">
        <v>0</v>
      </c>
      <c r="E46" s="21">
        <v>0</v>
      </c>
      <c r="F46" s="16">
        <f t="shared" si="0"/>
        <v>0</v>
      </c>
      <c r="G46" s="13" t="e">
        <f t="shared" si="1"/>
        <v>#DIV/0!</v>
      </c>
      <c r="H46" s="9"/>
      <c r="I46" s="9"/>
      <c r="J46" s="9"/>
      <c r="K46" s="9"/>
      <c r="L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s="10" customFormat="1" ht="40.5" customHeight="1">
      <c r="A47" s="37">
        <v>22080400</v>
      </c>
      <c r="B47" s="50" t="s">
        <v>10</v>
      </c>
      <c r="C47" s="15">
        <v>96570</v>
      </c>
      <c r="D47" s="23">
        <v>96570</v>
      </c>
      <c r="E47" s="23">
        <v>91831.5</v>
      </c>
      <c r="F47" s="16">
        <f t="shared" si="0"/>
        <v>-4738.5</v>
      </c>
      <c r="G47" s="13">
        <f t="shared" si="1"/>
        <v>95.1</v>
      </c>
      <c r="H47" s="9"/>
      <c r="I47" s="9"/>
      <c r="J47" s="9"/>
      <c r="K47" s="9"/>
      <c r="L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s="10" customFormat="1" ht="40.5" customHeight="1">
      <c r="A48" s="37">
        <v>22090100</v>
      </c>
      <c r="B48" s="47" t="s">
        <v>8</v>
      </c>
      <c r="C48" s="15">
        <v>71024</v>
      </c>
      <c r="D48" s="23">
        <v>71024</v>
      </c>
      <c r="E48" s="23">
        <v>83882.15</v>
      </c>
      <c r="F48" s="16">
        <f t="shared" si="0"/>
        <v>12858.15</v>
      </c>
      <c r="G48" s="13">
        <f t="shared" si="1"/>
        <v>118.1</v>
      </c>
      <c r="H48" s="9"/>
      <c r="I48" s="9"/>
      <c r="J48" s="9"/>
      <c r="K48" s="9"/>
      <c r="L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s="10" customFormat="1" ht="40.5" customHeight="1">
      <c r="A49" s="37">
        <v>22090200</v>
      </c>
      <c r="B49" s="47" t="s">
        <v>28</v>
      </c>
      <c r="C49" s="15">
        <v>0</v>
      </c>
      <c r="D49" s="23">
        <v>0</v>
      </c>
      <c r="E49" s="23">
        <v>0</v>
      </c>
      <c r="F49" s="16">
        <f t="shared" si="0"/>
        <v>0</v>
      </c>
      <c r="G49" s="13" t="e">
        <f t="shared" si="1"/>
        <v>#DIV/0!</v>
      </c>
      <c r="H49" s="9"/>
      <c r="I49" s="9"/>
      <c r="J49" s="9"/>
      <c r="K49" s="9"/>
      <c r="L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s="10" customFormat="1" ht="40.5" customHeight="1">
      <c r="A50" s="37">
        <v>22090400</v>
      </c>
      <c r="B50" s="47" t="s">
        <v>9</v>
      </c>
      <c r="C50" s="15">
        <v>9861</v>
      </c>
      <c r="D50" s="23">
        <v>9861</v>
      </c>
      <c r="E50" s="23">
        <v>9358.5</v>
      </c>
      <c r="F50" s="16">
        <f t="shared" si="0"/>
        <v>-502.5</v>
      </c>
      <c r="G50" s="13">
        <f t="shared" si="1"/>
        <v>94.9</v>
      </c>
      <c r="H50" s="9"/>
      <c r="I50" s="9"/>
      <c r="J50" s="9"/>
      <c r="K50" s="9"/>
      <c r="L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s="10" customFormat="1" ht="40.5" customHeight="1">
      <c r="A51" s="37">
        <v>24060300</v>
      </c>
      <c r="B51" s="51" t="s">
        <v>11</v>
      </c>
      <c r="C51" s="16">
        <v>74618</v>
      </c>
      <c r="D51" s="25">
        <v>74618</v>
      </c>
      <c r="E51" s="25">
        <v>74607.65</v>
      </c>
      <c r="F51" s="16">
        <f t="shared" si="0"/>
        <v>-10.35</v>
      </c>
      <c r="G51" s="13">
        <f t="shared" si="1"/>
        <v>100</v>
      </c>
      <c r="H51" s="9"/>
      <c r="I51" s="9"/>
      <c r="J51" s="9"/>
      <c r="K51" s="9"/>
      <c r="L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s="10" customFormat="1" ht="90" customHeight="1">
      <c r="A52" s="37">
        <v>24061900</v>
      </c>
      <c r="B52" s="51" t="s">
        <v>12</v>
      </c>
      <c r="C52" s="16">
        <v>0</v>
      </c>
      <c r="D52" s="16">
        <v>0</v>
      </c>
      <c r="E52" s="16">
        <v>0</v>
      </c>
      <c r="F52" s="16">
        <f t="shared" si="0"/>
        <v>0</v>
      </c>
      <c r="G52" s="13" t="e">
        <f t="shared" si="1"/>
        <v>#DIV/0!</v>
      </c>
      <c r="H52" s="9"/>
      <c r="I52" s="9"/>
      <c r="J52" s="9"/>
      <c r="K52" s="9"/>
      <c r="L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s="10" customFormat="1" ht="65.25" customHeight="1">
      <c r="A53" s="37">
        <v>24062000</v>
      </c>
      <c r="B53" s="47" t="s">
        <v>13</v>
      </c>
      <c r="C53" s="16">
        <v>0</v>
      </c>
      <c r="D53" s="16">
        <v>0</v>
      </c>
      <c r="E53" s="16">
        <v>0</v>
      </c>
      <c r="F53" s="16">
        <f t="shared" si="0"/>
        <v>0</v>
      </c>
      <c r="G53" s="13" t="e">
        <f t="shared" si="1"/>
        <v>#DIV/0!</v>
      </c>
      <c r="H53" s="9"/>
      <c r="I53" s="9"/>
      <c r="J53" s="9"/>
      <c r="K53" s="9"/>
      <c r="L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s="10" customFormat="1" ht="40.5" customHeight="1">
      <c r="A54" s="37">
        <v>24170000</v>
      </c>
      <c r="B54" s="47" t="s">
        <v>14</v>
      </c>
      <c r="C54" s="16">
        <v>0</v>
      </c>
      <c r="D54" s="16">
        <v>0</v>
      </c>
      <c r="E54" s="16">
        <v>0</v>
      </c>
      <c r="F54" s="16">
        <f t="shared" si="0"/>
        <v>0</v>
      </c>
      <c r="G54" s="13" t="e">
        <f t="shared" si="1"/>
        <v>#DIV/0!</v>
      </c>
      <c r="H54" s="9"/>
      <c r="I54" s="9"/>
      <c r="J54" s="9"/>
      <c r="K54" s="9"/>
      <c r="L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s="10" customFormat="1" ht="86.25" customHeight="1">
      <c r="A55" s="37">
        <v>31010100</v>
      </c>
      <c r="B55" s="47" t="s">
        <v>15</v>
      </c>
      <c r="C55" s="15">
        <v>0</v>
      </c>
      <c r="D55" s="15">
        <v>0</v>
      </c>
      <c r="E55" s="15">
        <v>0</v>
      </c>
      <c r="F55" s="16">
        <f t="shared" si="0"/>
        <v>0</v>
      </c>
      <c r="G55" s="13" t="e">
        <f t="shared" si="1"/>
        <v>#DIV/0!</v>
      </c>
      <c r="H55" s="9"/>
      <c r="I55" s="9"/>
      <c r="J55" s="9"/>
      <c r="K55" s="9"/>
      <c r="L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s="10" customFormat="1" ht="75" customHeight="1">
      <c r="A56" s="37">
        <v>31010200</v>
      </c>
      <c r="B56" s="47" t="s">
        <v>16</v>
      </c>
      <c r="C56" s="15">
        <v>13427</v>
      </c>
      <c r="D56" s="23">
        <v>13427</v>
      </c>
      <c r="E56" s="23">
        <v>13427.67</v>
      </c>
      <c r="F56" s="16">
        <f t="shared" si="0"/>
        <v>0.67</v>
      </c>
      <c r="G56" s="13">
        <f t="shared" si="1"/>
        <v>100</v>
      </c>
      <c r="H56" s="9"/>
      <c r="I56" s="9"/>
      <c r="J56" s="9"/>
      <c r="K56" s="9"/>
      <c r="L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s="8" customFormat="1" ht="40.5" customHeight="1">
      <c r="A57" s="52"/>
      <c r="B57" s="52" t="s">
        <v>21</v>
      </c>
      <c r="C57" s="18">
        <f>C8+C10+C13+C14+C15+C16+C36+C37+C39+C45+C47+C48+C49+C50+C51+C52+C53+C54+C55+C56+C46+C44+C40+C41+C38+C12+C11</f>
        <v>24127408</v>
      </c>
      <c r="D57" s="18">
        <f>D8+D10+D13+D14+D15+D16+D36+D37+D39+D45+D47+D48+D49+D50+D51+D52+D53+D54+D55+D56+D46+D44+D40+D41+D38+D12+D11</f>
        <v>24127408</v>
      </c>
      <c r="E57" s="18">
        <f>E8+E10+E13+E14+E15+E16+E36+E37+E39+E45+E47+E48+E49+E50+E51+E52+E53+E54+E55+E56+E46+E44+E40+E41+E38+E12+E11</f>
        <v>24864668.91</v>
      </c>
      <c r="F57" s="18">
        <f>F8+F10+F13+F14+F15+F16+F36+F37+F39+F45+F47+F48+F49+F50+F51+F52+F53+F54+F55+F56+F46+F44+F40+F41+F38+F12+F11</f>
        <v>737260.91</v>
      </c>
      <c r="G57" s="30">
        <f t="shared" si="1"/>
        <v>103.1</v>
      </c>
      <c r="H57" s="7"/>
      <c r="I57" s="7"/>
      <c r="J57" s="7"/>
      <c r="K57" s="7"/>
      <c r="L57" s="7"/>
      <c r="IK57" s="7"/>
      <c r="IL57" s="7"/>
      <c r="IM57" s="7"/>
      <c r="IN57" s="7"/>
      <c r="IO57" s="7"/>
      <c r="IP57" s="7"/>
      <c r="IQ57" s="7"/>
      <c r="IR57" s="7"/>
      <c r="IS57" s="7"/>
    </row>
    <row r="58" spans="1:253" s="8" customFormat="1" ht="62.25" customHeight="1">
      <c r="A58" s="37">
        <v>41051200</v>
      </c>
      <c r="B58" s="37" t="s">
        <v>56</v>
      </c>
      <c r="C58" s="15">
        <v>53000</v>
      </c>
      <c r="D58" s="15">
        <v>53000</v>
      </c>
      <c r="E58" s="15">
        <v>37500</v>
      </c>
      <c r="F58" s="16">
        <f t="shared" si="0"/>
        <v>-15500</v>
      </c>
      <c r="G58" s="13">
        <f t="shared" si="1"/>
        <v>70.8</v>
      </c>
      <c r="H58" s="7"/>
      <c r="I58" s="7"/>
      <c r="J58" s="7"/>
      <c r="K58" s="7"/>
      <c r="L58" s="7"/>
      <c r="IK58" s="7"/>
      <c r="IL58" s="7"/>
      <c r="IM58" s="7"/>
      <c r="IN58" s="7"/>
      <c r="IO58" s="7"/>
      <c r="IP58" s="7"/>
      <c r="IQ58" s="7"/>
      <c r="IR58" s="7"/>
      <c r="IS58" s="7"/>
    </row>
    <row r="59" spans="1:253" s="8" customFormat="1" ht="87" customHeight="1">
      <c r="A59" s="37">
        <v>41053000</v>
      </c>
      <c r="B59" s="37" t="s">
        <v>57</v>
      </c>
      <c r="C59" s="18">
        <v>1749521</v>
      </c>
      <c r="D59" s="18">
        <v>1749521</v>
      </c>
      <c r="E59" s="18">
        <v>1392215.88</v>
      </c>
      <c r="F59" s="16">
        <f t="shared" si="0"/>
        <v>-357305.12</v>
      </c>
      <c r="G59" s="13">
        <f t="shared" si="1"/>
        <v>79.6</v>
      </c>
      <c r="H59" s="7"/>
      <c r="I59" s="7"/>
      <c r="J59" s="7"/>
      <c r="K59" s="7"/>
      <c r="L59" s="7"/>
      <c r="IK59" s="7"/>
      <c r="IL59" s="7"/>
      <c r="IM59" s="7"/>
      <c r="IN59" s="7"/>
      <c r="IO59" s="7"/>
      <c r="IP59" s="7"/>
      <c r="IQ59" s="7"/>
      <c r="IR59" s="7"/>
      <c r="IS59" s="7"/>
    </row>
    <row r="60" spans="1:253" s="8" customFormat="1" ht="63" customHeight="1">
      <c r="A60" s="37"/>
      <c r="B60" s="37"/>
      <c r="C60" s="18">
        <v>0</v>
      </c>
      <c r="D60" s="18">
        <v>0</v>
      </c>
      <c r="E60" s="18">
        <v>0</v>
      </c>
      <c r="F60" s="16">
        <f t="shared" si="0"/>
        <v>0</v>
      </c>
      <c r="G60" s="13" t="e">
        <f t="shared" si="1"/>
        <v>#DIV/0!</v>
      </c>
      <c r="H60" s="7"/>
      <c r="I60" s="7"/>
      <c r="J60" s="7"/>
      <c r="K60" s="7"/>
      <c r="L60" s="7"/>
      <c r="IK60" s="7"/>
      <c r="IL60" s="7"/>
      <c r="IM60" s="7"/>
      <c r="IN60" s="7"/>
      <c r="IO60" s="7"/>
      <c r="IP60" s="7"/>
      <c r="IQ60" s="7"/>
      <c r="IR60" s="7"/>
      <c r="IS60" s="7"/>
    </row>
    <row r="61" spans="1:253" s="10" customFormat="1" ht="40.5" customHeight="1">
      <c r="A61" s="37">
        <v>41053900</v>
      </c>
      <c r="B61" s="37" t="s">
        <v>50</v>
      </c>
      <c r="C61" s="17">
        <v>15828900</v>
      </c>
      <c r="D61" s="24">
        <v>15828900</v>
      </c>
      <c r="E61" s="24">
        <v>15828900</v>
      </c>
      <c r="F61" s="31">
        <f t="shared" si="0"/>
        <v>0</v>
      </c>
      <c r="G61" s="13">
        <f t="shared" si="1"/>
        <v>100</v>
      </c>
      <c r="H61" s="9"/>
      <c r="I61" s="9"/>
      <c r="J61" s="9"/>
      <c r="K61" s="9"/>
      <c r="L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s="6" customFormat="1" ht="40.5" customHeight="1">
      <c r="A62" s="37"/>
      <c r="B62" s="41" t="s">
        <v>21</v>
      </c>
      <c r="C62" s="18">
        <f>C57+C59+C60+C61+C58</f>
        <v>41758829</v>
      </c>
      <c r="D62" s="18">
        <f>D57+D59+D60+D61+D58</f>
        <v>41758829</v>
      </c>
      <c r="E62" s="18">
        <f>E57+E59+E60+E61+E58</f>
        <v>42123284.79</v>
      </c>
      <c r="F62" s="18">
        <f>F57+F59+F60+F61+F58</f>
        <v>364455.79</v>
      </c>
      <c r="G62" s="13">
        <f t="shared" si="1"/>
        <v>100.9</v>
      </c>
      <c r="H62" s="2"/>
      <c r="I62" s="2"/>
      <c r="J62" s="2"/>
      <c r="K62" s="2"/>
      <c r="L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7" ht="40.5" customHeight="1">
      <c r="A63" s="68" t="s">
        <v>62</v>
      </c>
      <c r="B63" s="60"/>
      <c r="C63" s="61"/>
      <c r="D63" s="61"/>
      <c r="E63" s="61"/>
      <c r="F63" s="61"/>
      <c r="G63" s="61"/>
    </row>
    <row r="64" spans="1:7" ht="15">
      <c r="A64" s="62"/>
      <c r="B64" s="63"/>
      <c r="C64" s="64"/>
      <c r="D64" s="64"/>
      <c r="E64" s="64"/>
      <c r="F64" s="64"/>
      <c r="G64" s="64"/>
    </row>
  </sheetData>
  <sheetProtection/>
  <mergeCells count="17">
    <mergeCell ref="A4:G4"/>
    <mergeCell ref="A63:G63"/>
    <mergeCell ref="A64:G64"/>
    <mergeCell ref="B6:B7"/>
    <mergeCell ref="C3:G3"/>
    <mergeCell ref="C6:C7"/>
    <mergeCell ref="D6:D7"/>
    <mergeCell ref="E6:G6"/>
    <mergeCell ref="B5:F5"/>
    <mergeCell ref="D42:D43"/>
    <mergeCell ref="E42:E43"/>
    <mergeCell ref="F42:F43"/>
    <mergeCell ref="G42:G43"/>
    <mergeCell ref="A6:A7"/>
    <mergeCell ref="A42:A43"/>
    <mergeCell ref="B42:B43"/>
    <mergeCell ref="C42:C43"/>
  </mergeCells>
  <printOptions horizontalCentered="1"/>
  <pageMargins left="0.15748031496062992" right="0.15748031496062992" top="0.2755905511811024" bottom="0.31496062992125984" header="0.15748031496062992" footer="0.2755905511811024"/>
  <pageSetup fitToHeight="2" horizontalDpi="600" verticalDpi="600" orientation="portrait" paperSize="9" scale="4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Владелец</cp:lastModifiedBy>
  <cp:lastPrinted>2021-02-26T11:37:16Z</cp:lastPrinted>
  <dcterms:created xsi:type="dcterms:W3CDTF">2014-01-17T10:52:16Z</dcterms:created>
  <dcterms:modified xsi:type="dcterms:W3CDTF">2021-02-26T11:38:08Z</dcterms:modified>
  <cp:category/>
  <cp:version/>
  <cp:contentType/>
  <cp:contentStatus/>
</cp:coreProperties>
</file>