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9980" windowHeight="10116" activeTab="1"/>
  </bookViews>
  <sheets>
    <sheet name="Лист2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<sst xmlns="http://schemas.openxmlformats.org/spreadsheetml/2006/main" count="132" uniqueCount="74">
  <si>
    <t>Звіт про використання коштів  загального фонду</t>
  </si>
  <si>
    <t xml:space="preserve">  Вільчанська селищна рада</t>
  </si>
  <si>
    <t>     (назва бюджету)</t>
  </si>
  <si>
    <t>Код </t>
  </si>
  <si>
    <t>Найменування показників </t>
  </si>
  <si>
    <t>План на рік з урахуванням змін</t>
  </si>
  <si>
    <t>Використано </t>
  </si>
  <si>
    <t>Примітка%</t>
  </si>
  <si>
    <t>  Заробітна плата</t>
  </si>
  <si>
    <t>  Нарахування  на з-ту</t>
  </si>
  <si>
    <t>Використання товарів послуг</t>
  </si>
  <si>
    <t>Предмети ,матеріали та інвентар</t>
  </si>
  <si>
    <t>Оплата послуг крім комунальних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</si>
  <si>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</si>
  <si>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</si>
  <si>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</si>
  <si>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</si>
  <si>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</si>
  <si>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</si>
  <si>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Медикаменти та перев»язочні мтеріаали</t>
  </si>
  <si>
    <t>Придбання продуктів харчування</t>
  </si>
  <si>
    <t>Оплата послуг(крім комунальних )</t>
  </si>
  <si>
    <t xml:space="preserve"> Оплата комунальних послуг</t>
  </si>
  <si>
    <t>Субсидії та поточні трансферти підпр.і орг</t>
  </si>
  <si>
    <t>Заробітна плата</t>
  </si>
  <si>
    <t>Нарахування на з-ту</t>
  </si>
  <si>
    <t>Предмети матеріали обладнання</t>
  </si>
  <si>
    <t xml:space="preserve">Оплата послуг крім комунальних </t>
  </si>
  <si>
    <t>Дослідження і розробки ,видатки державного(регіонального)значення</t>
  </si>
  <si>
    <t>Окремі заходи по реалізації державних ( регіональних ) програм,не віднесені до заходів розвитку</t>
  </si>
  <si>
    <t>Оплата послуг( крім комунальних)</t>
  </si>
  <si>
    <t>Всього по бюджету:</t>
  </si>
  <si>
    <t>Придбання товарів і послуг</t>
  </si>
  <si>
    <t>Оплата послуг(крім комунальних</t>
  </si>
  <si>
    <t>Субсидії і поточні трансферти</t>
  </si>
  <si>
    <t>Поточні трансферти населенню</t>
  </si>
  <si>
    <t>Інші поточні трансферти населенню</t>
  </si>
  <si>
    <t xml:space="preserve">     </t>
  </si>
  <si>
    <t>Поточні трансферти органам державного управління</t>
  </si>
  <si>
    <t>Головний бухгалтер                               Г.С.Дідківська</t>
  </si>
  <si>
    <t xml:space="preserve">                                         Вільчанська селищна рада</t>
  </si>
  <si>
    <t xml:space="preserve">                                                 (назва бюджету)                                                    </t>
  </si>
  <si>
    <t>Поточні видатки</t>
  </si>
  <si>
    <t>Придбання основного капіталу  </t>
  </si>
  <si>
    <t>Видатки на товари і послуги</t>
  </si>
  <si>
    <t>Всього:</t>
  </si>
  <si>
    <t>Медикаменти та перев»язочні матеріали</t>
  </si>
  <si>
    <t xml:space="preserve">Затведжено на звітний рік </t>
  </si>
  <si>
    <t>Затверджено на рік з урахуванням змін</t>
  </si>
  <si>
    <t>Затверджений план на рік</t>
  </si>
  <si>
    <t xml:space="preserve"> Оплата комунальних послуг та енергоносіїв</t>
  </si>
  <si>
    <t>Організація та проведення громадських робіт</t>
  </si>
  <si>
    <t>Поточні  видатки</t>
  </si>
  <si>
    <t>Забезпечення діяльності бібліотек</t>
  </si>
  <si>
    <t>Утримання та розвиток автомобільних доріг дорожньої інфраструктури за рахунок коштів місцевого бюджету</t>
  </si>
  <si>
    <t>Забезпечення функціювання підприємств,установ та організацій ,що виробляють,виконують та/або надають житлово-комунальні послуги</t>
  </si>
  <si>
    <t>Заходи із запобігання та ліквідації надзвичайних ситуацій та наслідків стихійного лиха</t>
  </si>
  <si>
    <t>Членські внески до асоціацій органів місцевого самоврядування</t>
  </si>
  <si>
    <t>Проведення навчально-тренувальних зборів та змагань</t>
  </si>
  <si>
    <t>Надання дошкільної освіти</t>
  </si>
  <si>
    <t>Організаційне,інформаційно-аналітичне та матеріально-технічне забезпечення діяльності селищної ради</t>
  </si>
  <si>
    <r>
      <t>Організація благоустрою населених пунктів</t>
    </r>
    <r>
      <rPr>
        <b/>
        <sz val="9"/>
        <rFont val="Times New Roman"/>
        <family val="1"/>
      </rPr>
      <t xml:space="preserve"> </t>
    </r>
  </si>
  <si>
    <t>Оплата інших енергоносіїв та інших ком.послуг</t>
  </si>
  <si>
    <t>1нші заходи у сфері соціального захисту і соціального забезпечення</t>
  </si>
  <si>
    <t>Інші виплати населенню</t>
  </si>
  <si>
    <t>Організація благоустрою населених пунктів</t>
  </si>
  <si>
    <t>  0110150</t>
  </si>
  <si>
    <t>за 2020 рік </t>
  </si>
  <si>
    <t xml:space="preserve">Звіт про використання коштів спеціального фонду за 2020рік                                                     </t>
  </si>
  <si>
    <t>Придбання обладнання і предметів довгострокового користування</t>
  </si>
  <si>
    <t>Будівництво об'єктів житлово-комунального господарства</t>
  </si>
  <si>
    <t>Капітальні видатки</t>
  </si>
  <si>
    <t>Реконструкція та реставрація інших об'єктів</t>
  </si>
  <si>
    <t>Оплата послуг(крім комунальних0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</si>
</sst>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00"/>
    <numFmt numFmtId="180" formatCode="0.00000000"/>
    <numFmt numFmtId="181" formatCode="0.00000"/>
    <numFmt numFmtId="182" formatCode="0.0000"/>
    <numFmt numFmtId="183" formatCode="0.000"/>
    <numFmt numFmtId="184" formatCode="0.0"/>
  </numFmts>
  <fonts count="6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4" fillId="0" borderId="11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4" fillId="0" borderId="12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5" fillId="0" borderId="12" xfId="0" applyFont="1" applyBorder="1" applyAlignment="1">
      <alignment wrapText="1"/>
    </xf>
    <xf numFmtId="0" fontId="56" fillId="0" borderId="13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2" fontId="8" fillId="0" borderId="11" xfId="0" applyNumberFormat="1" applyFont="1" applyBorder="1" applyAlignment="1">
      <alignment/>
    </xf>
    <xf numFmtId="0" fontId="57" fillId="0" borderId="10" xfId="0" applyFont="1" applyBorder="1" applyAlignment="1">
      <alignment horizontal="center" wrapText="1"/>
    </xf>
    <xf numFmtId="2" fontId="0" fillId="0" borderId="11" xfId="0" applyNumberFormat="1" applyFont="1" applyBorder="1" applyAlignment="1">
      <alignment/>
    </xf>
    <xf numFmtId="0" fontId="59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vertical="top" wrapText="1"/>
    </xf>
    <xf numFmtId="2" fontId="9" fillId="0" borderId="11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60" fillId="0" borderId="0" xfId="0" applyFont="1" applyAlignment="1">
      <alignment wrapText="1"/>
    </xf>
    <xf numFmtId="0" fontId="55" fillId="0" borderId="13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55" fillId="0" borderId="13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61" fillId="0" borderId="13" xfId="0" applyFont="1" applyBorder="1" applyAlignment="1">
      <alignment/>
    </xf>
    <xf numFmtId="0" fontId="61" fillId="0" borderId="12" xfId="0" applyFont="1" applyBorder="1" applyAlignment="1">
      <alignment/>
    </xf>
    <xf numFmtId="0" fontId="55" fillId="0" borderId="12" xfId="0" applyFont="1" applyBorder="1" applyAlignment="1">
      <alignment wrapText="1"/>
    </xf>
    <xf numFmtId="0" fontId="59" fillId="0" borderId="13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2" xfId="0" applyFont="1" applyBorder="1" applyAlignment="1">
      <alignment wrapText="1"/>
    </xf>
    <xf numFmtId="0" fontId="56" fillId="0" borderId="13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>
      <alignment wrapText="1"/>
    </xf>
    <xf numFmtId="0" fontId="55" fillId="0" borderId="13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61" fillId="0" borderId="13" xfId="0" applyFont="1" applyBorder="1" applyAlignment="1">
      <alignment wrapText="1"/>
    </xf>
    <xf numFmtId="0" fontId="61" fillId="0" borderId="12" xfId="0" applyFont="1" applyBorder="1" applyAlignment="1">
      <alignment wrapText="1"/>
    </xf>
    <xf numFmtId="0" fontId="59" fillId="0" borderId="13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85">
      <selection activeCell="A101" sqref="A101:I123"/>
    </sheetView>
  </sheetViews>
  <sheetFormatPr defaultColWidth="9.00390625" defaultRowHeight="12.75"/>
  <cols>
    <col min="1" max="1" width="10.00390625" style="0" customWidth="1"/>
    <col min="2" max="2" width="2.875" style="0" hidden="1" customWidth="1"/>
    <col min="4" max="4" width="24.00390625" style="0" customWidth="1"/>
    <col min="5" max="5" width="10.50390625" style="0" customWidth="1"/>
    <col min="7" max="7" width="13.125" style="0" customWidth="1"/>
    <col min="8" max="8" width="12.50390625" style="0" bestFit="1" customWidth="1"/>
  </cols>
  <sheetData>
    <row r="1" spans="1:8" ht="12.75">
      <c r="A1" s="73" t="s">
        <v>0</v>
      </c>
      <c r="B1" s="74"/>
      <c r="C1" s="74"/>
      <c r="D1" s="74"/>
      <c r="E1" s="74"/>
      <c r="F1" s="74"/>
      <c r="G1" s="74"/>
      <c r="H1" s="74"/>
    </row>
    <row r="2" spans="1:8" ht="12.75">
      <c r="A2" s="74"/>
      <c r="B2" s="74"/>
      <c r="C2" s="74"/>
      <c r="D2" s="74"/>
      <c r="E2" s="74"/>
      <c r="F2" s="74"/>
      <c r="G2" s="74"/>
      <c r="H2" s="74"/>
    </row>
    <row r="3" spans="1:8" ht="16.5">
      <c r="A3" s="75" t="s">
        <v>1</v>
      </c>
      <c r="B3" s="74"/>
      <c r="C3" s="74"/>
      <c r="D3" s="74"/>
      <c r="E3" s="74"/>
      <c r="F3" s="74"/>
      <c r="G3" s="74"/>
      <c r="H3" s="9"/>
    </row>
    <row r="4" spans="1:8" ht="16.5">
      <c r="A4" s="75" t="s">
        <v>2</v>
      </c>
      <c r="B4" s="74"/>
      <c r="C4" s="74"/>
      <c r="D4" s="74"/>
      <c r="E4" s="74"/>
      <c r="F4" s="74"/>
      <c r="G4" s="74"/>
      <c r="H4" s="9"/>
    </row>
    <row r="5" spans="1:9" ht="16.5">
      <c r="A5" s="75" t="s">
        <v>67</v>
      </c>
      <c r="B5" s="74"/>
      <c r="C5" s="74"/>
      <c r="D5" s="74"/>
      <c r="E5" s="74"/>
      <c r="F5" s="74"/>
      <c r="G5" s="74"/>
      <c r="H5" s="9"/>
      <c r="I5" s="32"/>
    </row>
    <row r="6" spans="1:10" ht="55.5">
      <c r="A6" s="59" t="s">
        <v>3</v>
      </c>
      <c r="B6" s="60"/>
      <c r="C6" s="59" t="s">
        <v>4</v>
      </c>
      <c r="D6" s="60"/>
      <c r="E6" s="15" t="s">
        <v>49</v>
      </c>
      <c r="F6" s="1" t="s">
        <v>5</v>
      </c>
      <c r="G6" s="1" t="s">
        <v>6</v>
      </c>
      <c r="H6" s="1" t="s">
        <v>7</v>
      </c>
      <c r="I6" s="33"/>
      <c r="J6" s="32"/>
    </row>
    <row r="7" spans="1:10" ht="64.5" customHeight="1">
      <c r="A7" s="49" t="s">
        <v>66</v>
      </c>
      <c r="B7" s="56"/>
      <c r="C7" s="49" t="s">
        <v>60</v>
      </c>
      <c r="D7" s="56"/>
      <c r="E7" s="2">
        <f>SUM(E8+E9+E10+E18)</f>
        <v>1186070</v>
      </c>
      <c r="F7" s="2">
        <f>SUM(F8+F9+F10+F18)</f>
        <v>1186070</v>
      </c>
      <c r="G7" s="2">
        <f>SUM(G8+G9+G10+G18)</f>
        <v>1093690.77</v>
      </c>
      <c r="H7" s="6">
        <f aca="true" t="shared" si="0" ref="H7:H81">IF(F7=0,0,G7/F7*100)</f>
        <v>92.21131720724746</v>
      </c>
      <c r="I7" s="31"/>
      <c r="J7" s="32"/>
    </row>
    <row r="8" spans="1:10" ht="15.75" customHeight="1">
      <c r="A8" s="57">
        <v>2111</v>
      </c>
      <c r="B8" s="58"/>
      <c r="C8" s="47" t="s">
        <v>8</v>
      </c>
      <c r="D8" s="48"/>
      <c r="E8" s="5">
        <v>705200</v>
      </c>
      <c r="F8" s="5">
        <v>705200</v>
      </c>
      <c r="G8" s="5">
        <v>646909.3</v>
      </c>
      <c r="H8" s="6">
        <f t="shared" si="0"/>
        <v>91.73416052183778</v>
      </c>
      <c r="I8" s="31"/>
      <c r="J8" s="32"/>
    </row>
    <row r="9" spans="1:10" ht="15" customHeight="1">
      <c r="A9" s="57">
        <v>2120</v>
      </c>
      <c r="B9" s="58"/>
      <c r="C9" s="47" t="s">
        <v>9</v>
      </c>
      <c r="D9" s="48"/>
      <c r="E9" s="5">
        <v>150820</v>
      </c>
      <c r="F9" s="5">
        <v>150820</v>
      </c>
      <c r="G9" s="5">
        <v>137049.75</v>
      </c>
      <c r="H9" s="6">
        <f t="shared" si="0"/>
        <v>90.86974539185785</v>
      </c>
      <c r="I9" s="31"/>
      <c r="J9" s="32"/>
    </row>
    <row r="10" spans="1:10" ht="15" customHeight="1">
      <c r="A10" s="57">
        <v>2200</v>
      </c>
      <c r="B10" s="58"/>
      <c r="C10" s="47" t="s">
        <v>10</v>
      </c>
      <c r="D10" s="48"/>
      <c r="E10" s="2">
        <f>SUM(E11+E12+E13+E14)</f>
        <v>330050</v>
      </c>
      <c r="F10" s="2">
        <f>SUM(F11+F12+F13+F14)</f>
        <v>330050</v>
      </c>
      <c r="G10" s="2">
        <f>SUM(G11+G12+G13+G14)</f>
        <v>309731.72000000003</v>
      </c>
      <c r="H10" s="6">
        <f t="shared" si="0"/>
        <v>93.84387820027268</v>
      </c>
      <c r="I10" s="31"/>
      <c r="J10" s="32"/>
    </row>
    <row r="11" spans="1:10" ht="15" customHeight="1">
      <c r="A11" s="57">
        <v>2210</v>
      </c>
      <c r="B11" s="58"/>
      <c r="C11" s="47" t="s">
        <v>11</v>
      </c>
      <c r="D11" s="48"/>
      <c r="E11" s="3">
        <v>7500</v>
      </c>
      <c r="F11" s="3">
        <v>7500</v>
      </c>
      <c r="G11" s="3">
        <v>7497</v>
      </c>
      <c r="H11" s="6">
        <f t="shared" si="0"/>
        <v>99.96000000000001</v>
      </c>
      <c r="I11" s="31"/>
      <c r="J11" s="32"/>
    </row>
    <row r="12" spans="1:10" ht="15" customHeight="1">
      <c r="A12" s="57">
        <v>2240</v>
      </c>
      <c r="B12" s="58"/>
      <c r="C12" s="47" t="s">
        <v>12</v>
      </c>
      <c r="D12" s="48"/>
      <c r="E12" s="3">
        <v>7060</v>
      </c>
      <c r="F12" s="3">
        <v>7060</v>
      </c>
      <c r="G12" s="3">
        <v>7030</v>
      </c>
      <c r="H12" s="6">
        <f t="shared" si="0"/>
        <v>99.57507082152975</v>
      </c>
      <c r="I12" s="31"/>
      <c r="J12" s="32"/>
    </row>
    <row r="13" spans="1:10" ht="15" customHeight="1">
      <c r="A13" s="57">
        <v>2250</v>
      </c>
      <c r="B13" s="58"/>
      <c r="C13" s="47" t="s">
        <v>13</v>
      </c>
      <c r="D13" s="48"/>
      <c r="E13" s="3">
        <v>610</v>
      </c>
      <c r="F13" s="3">
        <v>610</v>
      </c>
      <c r="G13" s="3">
        <v>486.5</v>
      </c>
      <c r="H13" s="6">
        <f t="shared" si="0"/>
        <v>79.75409836065573</v>
      </c>
      <c r="I13" s="31"/>
      <c r="J13" s="32"/>
    </row>
    <row r="14" spans="1:10" ht="30" customHeight="1">
      <c r="A14" s="57">
        <v>2270</v>
      </c>
      <c r="B14" s="58"/>
      <c r="C14" s="47" t="s">
        <v>14</v>
      </c>
      <c r="D14" s="48"/>
      <c r="E14" s="2">
        <f>SUM(E15+E16+E17)</f>
        <v>314880</v>
      </c>
      <c r="F14" s="2">
        <f>SUM(F15+F16+F17)</f>
        <v>314880</v>
      </c>
      <c r="G14" s="2">
        <f>SUM(G15+G16+G17)</f>
        <v>294718.22000000003</v>
      </c>
      <c r="H14" s="6">
        <f t="shared" si="0"/>
        <v>93.59699568089432</v>
      </c>
      <c r="I14" s="31"/>
      <c r="J14" s="32"/>
    </row>
    <row r="15" spans="1:10" ht="15" customHeight="1">
      <c r="A15" s="57">
        <v>2271</v>
      </c>
      <c r="B15" s="58"/>
      <c r="C15" s="47" t="s">
        <v>15</v>
      </c>
      <c r="D15" s="48"/>
      <c r="E15" s="3">
        <v>297730</v>
      </c>
      <c r="F15" s="3">
        <v>297730</v>
      </c>
      <c r="G15" s="3">
        <v>279793.76</v>
      </c>
      <c r="H15" s="6">
        <f t="shared" si="0"/>
        <v>93.97566923051087</v>
      </c>
      <c r="I15" s="31"/>
      <c r="J15" s="32"/>
    </row>
    <row r="16" spans="1:10" ht="15" customHeight="1">
      <c r="A16" s="57">
        <v>2272</v>
      </c>
      <c r="B16" s="58"/>
      <c r="C16" s="47" t="s">
        <v>16</v>
      </c>
      <c r="D16" s="48"/>
      <c r="E16" s="3">
        <v>7150</v>
      </c>
      <c r="F16" s="3">
        <v>7150</v>
      </c>
      <c r="G16" s="3">
        <v>4980.57</v>
      </c>
      <c r="H16" s="6">
        <f t="shared" si="0"/>
        <v>69.65832167832168</v>
      </c>
      <c r="I16" s="31"/>
      <c r="J16" s="32"/>
    </row>
    <row r="17" spans="1:10" ht="15" customHeight="1">
      <c r="A17" s="57">
        <v>2273</v>
      </c>
      <c r="B17" s="58"/>
      <c r="C17" s="47" t="s">
        <v>17</v>
      </c>
      <c r="D17" s="48"/>
      <c r="E17" s="3">
        <v>10000</v>
      </c>
      <c r="F17" s="3">
        <v>10000</v>
      </c>
      <c r="G17" s="3">
        <v>9943.89</v>
      </c>
      <c r="H17" s="6">
        <f t="shared" si="0"/>
        <v>99.43889999999999</v>
      </c>
      <c r="I17" s="31"/>
      <c r="J17" s="32"/>
    </row>
    <row r="18" spans="1:10" ht="15">
      <c r="A18" s="57">
        <v>2800</v>
      </c>
      <c r="B18" s="58"/>
      <c r="C18" s="47" t="s">
        <v>18</v>
      </c>
      <c r="D18" s="48"/>
      <c r="E18" s="3">
        <v>0</v>
      </c>
      <c r="F18" s="3">
        <v>0</v>
      </c>
      <c r="G18" s="3">
        <v>0</v>
      </c>
      <c r="H18" s="6">
        <f t="shared" si="0"/>
        <v>0</v>
      </c>
      <c r="I18" s="31"/>
      <c r="J18" s="32"/>
    </row>
    <row r="19" spans="1:10" ht="19.5" customHeight="1">
      <c r="A19" s="54">
        <v>111010</v>
      </c>
      <c r="B19" s="55"/>
      <c r="C19" s="49" t="s">
        <v>59</v>
      </c>
      <c r="D19" s="56"/>
      <c r="E19" s="2">
        <f>SUM(E20+E21+E22)</f>
        <v>1794840</v>
      </c>
      <c r="F19" s="2">
        <f>SUM(F20+F21+F22)</f>
        <v>1794840</v>
      </c>
      <c r="G19" s="2">
        <f>SUM(G20+G21+G22)</f>
        <v>1793839.47</v>
      </c>
      <c r="H19" s="6">
        <f t="shared" si="0"/>
        <v>99.94425519823494</v>
      </c>
      <c r="I19" s="31"/>
      <c r="J19" s="32"/>
    </row>
    <row r="20" spans="1:10" ht="15" customHeight="1">
      <c r="A20" s="57">
        <v>2111</v>
      </c>
      <c r="B20" s="58"/>
      <c r="C20" s="47" t="s">
        <v>8</v>
      </c>
      <c r="D20" s="48"/>
      <c r="E20" s="5">
        <v>1236050</v>
      </c>
      <c r="F20" s="5">
        <v>1236050</v>
      </c>
      <c r="G20" s="5">
        <v>1236050</v>
      </c>
      <c r="H20" s="6">
        <f t="shared" si="0"/>
        <v>100</v>
      </c>
      <c r="I20" s="31"/>
      <c r="J20" s="32"/>
    </row>
    <row r="21" spans="1:10" ht="15" customHeight="1">
      <c r="A21" s="57">
        <v>2120</v>
      </c>
      <c r="B21" s="58"/>
      <c r="C21" s="47" t="s">
        <v>9</v>
      </c>
      <c r="D21" s="48"/>
      <c r="E21" s="5">
        <v>251000</v>
      </c>
      <c r="F21" s="5">
        <v>251000</v>
      </c>
      <c r="G21" s="5">
        <v>250558.72</v>
      </c>
      <c r="H21" s="6">
        <f t="shared" si="0"/>
        <v>99.82419123505976</v>
      </c>
      <c r="I21" s="31"/>
      <c r="J21" s="32"/>
    </row>
    <row r="22" spans="1:10" ht="15" customHeight="1">
      <c r="A22" s="57">
        <v>2200</v>
      </c>
      <c r="B22" s="58"/>
      <c r="C22" s="47" t="s">
        <v>10</v>
      </c>
      <c r="D22" s="48"/>
      <c r="E22" s="2">
        <f>SUM(E23+E24+E25+E26+E27+E28)</f>
        <v>307790</v>
      </c>
      <c r="F22" s="2">
        <f>SUM(F23+F24+F25+F26+F27+F28)</f>
        <v>307790</v>
      </c>
      <c r="G22" s="2">
        <f>SUM(G23+G24+G25+G26+G27+G28)</f>
        <v>307230.75</v>
      </c>
      <c r="H22" s="6">
        <f t="shared" si="0"/>
        <v>99.81830143929302</v>
      </c>
      <c r="I22" s="31"/>
      <c r="J22" s="32"/>
    </row>
    <row r="23" spans="1:10" ht="15" customHeight="1">
      <c r="A23" s="57">
        <v>2210</v>
      </c>
      <c r="B23" s="58"/>
      <c r="C23" s="47" t="s">
        <v>11</v>
      </c>
      <c r="D23" s="48"/>
      <c r="E23" s="3">
        <v>14410</v>
      </c>
      <c r="F23" s="3">
        <v>14410</v>
      </c>
      <c r="G23" s="3">
        <v>14408.35</v>
      </c>
      <c r="H23" s="6">
        <f t="shared" si="0"/>
        <v>99.9885496183206</v>
      </c>
      <c r="I23" s="31"/>
      <c r="J23" s="32"/>
    </row>
    <row r="24" spans="1:10" ht="15" customHeight="1">
      <c r="A24" s="57">
        <v>2220</v>
      </c>
      <c r="B24" s="58"/>
      <c r="C24" s="47" t="s">
        <v>46</v>
      </c>
      <c r="D24" s="48"/>
      <c r="E24" s="3">
        <v>1000</v>
      </c>
      <c r="F24" s="3">
        <v>1000</v>
      </c>
      <c r="G24" s="3">
        <v>997</v>
      </c>
      <c r="H24" s="6">
        <f t="shared" si="0"/>
        <v>99.7</v>
      </c>
      <c r="I24" s="31"/>
      <c r="J24" s="32"/>
    </row>
    <row r="25" spans="1:10" ht="15" customHeight="1">
      <c r="A25" s="57">
        <v>2230</v>
      </c>
      <c r="B25" s="58"/>
      <c r="C25" s="47" t="s">
        <v>20</v>
      </c>
      <c r="D25" s="48"/>
      <c r="E25" s="3">
        <v>107500</v>
      </c>
      <c r="F25" s="3">
        <v>107500</v>
      </c>
      <c r="G25" s="3">
        <v>107499.8</v>
      </c>
      <c r="H25" s="6">
        <f t="shared" si="0"/>
        <v>99.99981395348837</v>
      </c>
      <c r="I25" s="31"/>
      <c r="J25" s="32"/>
    </row>
    <row r="26" spans="1:10" ht="15" customHeight="1">
      <c r="A26" s="57">
        <v>2240</v>
      </c>
      <c r="B26" s="58"/>
      <c r="C26" s="47" t="s">
        <v>21</v>
      </c>
      <c r="D26" s="48"/>
      <c r="E26" s="3">
        <v>4090</v>
      </c>
      <c r="F26" s="3">
        <v>4090</v>
      </c>
      <c r="G26" s="3">
        <v>3639</v>
      </c>
      <c r="H26" s="6">
        <f t="shared" si="0"/>
        <v>88.97310513447432</v>
      </c>
      <c r="I26" s="31"/>
      <c r="J26" s="32"/>
    </row>
    <row r="27" spans="1:10" ht="15" customHeight="1">
      <c r="A27" s="57">
        <v>2250</v>
      </c>
      <c r="B27" s="58"/>
      <c r="C27" s="47" t="s">
        <v>13</v>
      </c>
      <c r="D27" s="48"/>
      <c r="E27" s="3">
        <v>2326</v>
      </c>
      <c r="F27" s="3">
        <v>2326</v>
      </c>
      <c r="G27" s="3">
        <v>2325.2</v>
      </c>
      <c r="H27" s="6">
        <f t="shared" si="0"/>
        <v>99.96560619088564</v>
      </c>
      <c r="I27" s="31"/>
      <c r="J27" s="32"/>
    </row>
    <row r="28" spans="1:10" ht="30" customHeight="1">
      <c r="A28" s="57">
        <v>2270</v>
      </c>
      <c r="B28" s="58"/>
      <c r="C28" s="47" t="s">
        <v>50</v>
      </c>
      <c r="D28" s="50"/>
      <c r="E28" s="2">
        <f>SUM(E29+E30+E32+E31)</f>
        <v>178464</v>
      </c>
      <c r="F28" s="2">
        <f>SUM(F29+F30+F32+F31)</f>
        <v>178464</v>
      </c>
      <c r="G28" s="2">
        <f>SUM(G29+G30+G32+G31)</f>
        <v>178361.40000000002</v>
      </c>
      <c r="H28" s="6">
        <f t="shared" si="0"/>
        <v>99.94250941366327</v>
      </c>
      <c r="I28" s="31"/>
      <c r="J28" s="32"/>
    </row>
    <row r="29" spans="1:10" ht="15" customHeight="1">
      <c r="A29" s="57">
        <v>2271</v>
      </c>
      <c r="B29" s="58"/>
      <c r="C29" s="47" t="s">
        <v>15</v>
      </c>
      <c r="D29" s="48"/>
      <c r="E29" s="3">
        <v>129884</v>
      </c>
      <c r="F29" s="3">
        <v>129884</v>
      </c>
      <c r="G29" s="3">
        <v>129884</v>
      </c>
      <c r="H29" s="6">
        <f t="shared" si="0"/>
        <v>100</v>
      </c>
      <c r="I29" s="31"/>
      <c r="J29" s="32"/>
    </row>
    <row r="30" spans="1:10" ht="15" customHeight="1">
      <c r="A30" s="57">
        <v>2272</v>
      </c>
      <c r="B30" s="58"/>
      <c r="C30" s="47" t="s">
        <v>16</v>
      </c>
      <c r="D30" s="48"/>
      <c r="E30" s="3">
        <v>34320</v>
      </c>
      <c r="F30" s="3">
        <v>34320</v>
      </c>
      <c r="G30" s="3">
        <v>34226.14</v>
      </c>
      <c r="H30" s="6">
        <f t="shared" si="0"/>
        <v>99.72651515151514</v>
      </c>
      <c r="I30" s="31"/>
      <c r="J30" s="32"/>
    </row>
    <row r="31" spans="1:10" ht="15" customHeight="1">
      <c r="A31" s="57">
        <v>2273</v>
      </c>
      <c r="B31" s="58"/>
      <c r="C31" s="47" t="s">
        <v>17</v>
      </c>
      <c r="D31" s="48"/>
      <c r="E31" s="3">
        <v>12920</v>
      </c>
      <c r="F31" s="3">
        <v>12920</v>
      </c>
      <c r="G31" s="3">
        <v>12920</v>
      </c>
      <c r="H31" s="6">
        <f>IF(F31=0,0,G31/F31*100)</f>
        <v>100</v>
      </c>
      <c r="I31" s="31"/>
      <c r="J31" s="32"/>
    </row>
    <row r="32" spans="1:10" ht="24.75" customHeight="1">
      <c r="A32" s="57">
        <v>2275</v>
      </c>
      <c r="B32" s="58"/>
      <c r="C32" s="61" t="s">
        <v>62</v>
      </c>
      <c r="D32" s="62"/>
      <c r="E32" s="3">
        <v>1340</v>
      </c>
      <c r="F32" s="3">
        <v>1340</v>
      </c>
      <c r="G32" s="3">
        <v>1331.26</v>
      </c>
      <c r="H32" s="6">
        <f t="shared" si="0"/>
        <v>99.34776119402984</v>
      </c>
      <c r="I32" s="31"/>
      <c r="J32" s="32"/>
    </row>
    <row r="33" spans="1:10" ht="34.5" customHeight="1">
      <c r="A33" s="54">
        <v>113242</v>
      </c>
      <c r="B33" s="55"/>
      <c r="C33" s="63" t="s">
        <v>63</v>
      </c>
      <c r="D33" s="64"/>
      <c r="E33" s="2">
        <f>SUM(E34)</f>
        <v>0</v>
      </c>
      <c r="F33" s="2">
        <f>SUM(F34)</f>
        <v>0</v>
      </c>
      <c r="G33" s="2">
        <f>SUM(G34)</f>
        <v>0</v>
      </c>
      <c r="H33" s="6">
        <f t="shared" si="0"/>
        <v>0</v>
      </c>
      <c r="I33" s="31"/>
      <c r="J33" s="32"/>
    </row>
    <row r="34" spans="1:10" ht="30" customHeight="1">
      <c r="A34" s="57">
        <v>2730</v>
      </c>
      <c r="B34" s="58"/>
      <c r="C34" s="65" t="s">
        <v>64</v>
      </c>
      <c r="D34" s="66"/>
      <c r="E34" s="3">
        <v>0</v>
      </c>
      <c r="F34" s="3">
        <v>0</v>
      </c>
      <c r="G34" s="3">
        <v>0</v>
      </c>
      <c r="H34" s="6">
        <f t="shared" si="0"/>
        <v>0</v>
      </c>
      <c r="I34" s="31"/>
      <c r="J34" s="32"/>
    </row>
    <row r="35" spans="1:10" ht="69.75" customHeight="1">
      <c r="A35" s="54">
        <v>118110</v>
      </c>
      <c r="B35" s="55"/>
      <c r="C35" s="49" t="s">
        <v>56</v>
      </c>
      <c r="D35" s="56"/>
      <c r="E35" s="2">
        <f>SUM(E36)</f>
        <v>15000</v>
      </c>
      <c r="F35" s="2">
        <f>SUM(F36)</f>
        <v>15000</v>
      </c>
      <c r="G35" s="2">
        <f>SUM(G36)</f>
        <v>9913.68</v>
      </c>
      <c r="H35" s="6">
        <f t="shared" si="0"/>
        <v>66.0912</v>
      </c>
      <c r="I35" s="31"/>
      <c r="J35" s="32"/>
    </row>
    <row r="36" spans="1:10" ht="60" customHeight="1">
      <c r="A36" s="57">
        <v>2282</v>
      </c>
      <c r="B36" s="58"/>
      <c r="C36" s="47" t="s">
        <v>29</v>
      </c>
      <c r="D36" s="48"/>
      <c r="E36" s="3">
        <v>15000</v>
      </c>
      <c r="F36" s="3">
        <v>15000</v>
      </c>
      <c r="G36" s="3">
        <v>9913.68</v>
      </c>
      <c r="H36" s="6">
        <f t="shared" si="0"/>
        <v>66.0912</v>
      </c>
      <c r="I36" s="31"/>
      <c r="J36" s="32"/>
    </row>
    <row r="37" spans="1:10" ht="19.5" customHeight="1">
      <c r="A37" s="54">
        <v>116030</v>
      </c>
      <c r="B37" s="55"/>
      <c r="C37" s="49" t="s">
        <v>65</v>
      </c>
      <c r="D37" s="56"/>
      <c r="E37" s="2">
        <f>SUM(E38+E39+E40+E45)</f>
        <v>71071</v>
      </c>
      <c r="F37" s="2">
        <f>SUM(F38+F39+F40+F45)</f>
        <v>71071</v>
      </c>
      <c r="G37" s="2">
        <f>SUM(G38+G39+G40+G45)</f>
        <v>68824.04</v>
      </c>
      <c r="H37" s="6">
        <f t="shared" si="0"/>
        <v>96.83842917645734</v>
      </c>
      <c r="I37" s="31"/>
      <c r="J37" s="32"/>
    </row>
    <row r="38" spans="1:10" ht="15">
      <c r="A38" s="57">
        <v>2111</v>
      </c>
      <c r="B38" s="58"/>
      <c r="C38" s="47" t="s">
        <v>24</v>
      </c>
      <c r="D38" s="48"/>
      <c r="E38" s="18">
        <v>6600</v>
      </c>
      <c r="F38" s="45">
        <v>6600</v>
      </c>
      <c r="G38" s="7">
        <v>6352.62</v>
      </c>
      <c r="H38" s="6">
        <f t="shared" si="0"/>
        <v>96.25181818181818</v>
      </c>
      <c r="I38" s="31"/>
      <c r="J38" s="32"/>
    </row>
    <row r="39" spans="1:10" ht="15" customHeight="1">
      <c r="A39" s="57">
        <v>2120</v>
      </c>
      <c r="B39" s="58"/>
      <c r="C39" s="47" t="s">
        <v>25</v>
      </c>
      <c r="D39" s="48"/>
      <c r="E39" s="18">
        <v>1400</v>
      </c>
      <c r="F39" s="45">
        <v>1400</v>
      </c>
      <c r="G39" s="7">
        <v>1397.58</v>
      </c>
      <c r="H39" s="6">
        <f t="shared" si="0"/>
        <v>99.82714285714285</v>
      </c>
      <c r="I39" s="31"/>
      <c r="J39" s="32"/>
    </row>
    <row r="40" spans="1:10" ht="15" customHeight="1">
      <c r="A40" s="57">
        <v>2200</v>
      </c>
      <c r="B40" s="58"/>
      <c r="C40" s="47" t="s">
        <v>10</v>
      </c>
      <c r="D40" s="48"/>
      <c r="E40" s="2">
        <f>SUM(E41+E42+E43)</f>
        <v>54050</v>
      </c>
      <c r="F40" s="2">
        <f>SUM(F41+F42+F43)</f>
        <v>54050</v>
      </c>
      <c r="G40" s="2">
        <f>SUM(G41+G42+G43)</f>
        <v>53981.88</v>
      </c>
      <c r="H40" s="6">
        <f t="shared" si="0"/>
        <v>99.87396854764107</v>
      </c>
      <c r="I40" s="31"/>
      <c r="J40" s="32"/>
    </row>
    <row r="41" spans="1:10" ht="15" customHeight="1">
      <c r="A41" s="57">
        <v>2210</v>
      </c>
      <c r="B41" s="58"/>
      <c r="C41" s="47" t="s">
        <v>11</v>
      </c>
      <c r="D41" s="48"/>
      <c r="E41" s="3">
        <v>13600</v>
      </c>
      <c r="F41" s="3">
        <v>13600</v>
      </c>
      <c r="G41" s="3">
        <v>13588</v>
      </c>
      <c r="H41" s="6">
        <f t="shared" si="0"/>
        <v>99.91176470588236</v>
      </c>
      <c r="I41" s="31"/>
      <c r="J41" s="32"/>
    </row>
    <row r="42" spans="1:10" ht="15" customHeight="1">
      <c r="A42" s="57">
        <v>2240</v>
      </c>
      <c r="B42" s="58"/>
      <c r="C42" s="47" t="s">
        <v>21</v>
      </c>
      <c r="D42" s="48"/>
      <c r="E42" s="3">
        <v>12450</v>
      </c>
      <c r="F42" s="3">
        <v>12450</v>
      </c>
      <c r="G42" s="3">
        <v>12393.88</v>
      </c>
      <c r="H42" s="6">
        <f t="shared" si="0"/>
        <v>99.54923694779116</v>
      </c>
      <c r="I42" s="31"/>
      <c r="J42" s="32"/>
    </row>
    <row r="43" spans="1:10" ht="34.5" customHeight="1">
      <c r="A43" s="57">
        <v>2270</v>
      </c>
      <c r="B43" s="58"/>
      <c r="C43" s="47" t="s">
        <v>50</v>
      </c>
      <c r="D43" s="50"/>
      <c r="E43" s="2">
        <f>SUM(E44)</f>
        <v>28000</v>
      </c>
      <c r="F43" s="2">
        <f>SUM(F44)</f>
        <v>28000</v>
      </c>
      <c r="G43" s="2">
        <f>SUM(G44)</f>
        <v>28000</v>
      </c>
      <c r="H43" s="6">
        <f t="shared" si="0"/>
        <v>100</v>
      </c>
      <c r="I43" s="31"/>
      <c r="J43" s="32"/>
    </row>
    <row r="44" spans="1:10" ht="15" customHeight="1">
      <c r="A44" s="57">
        <v>2273</v>
      </c>
      <c r="B44" s="58"/>
      <c r="C44" s="47" t="s">
        <v>17</v>
      </c>
      <c r="D44" s="48"/>
      <c r="E44" s="3">
        <v>28000</v>
      </c>
      <c r="F44" s="3">
        <v>28000</v>
      </c>
      <c r="G44" s="3">
        <v>28000</v>
      </c>
      <c r="H44" s="6">
        <f t="shared" si="0"/>
        <v>100</v>
      </c>
      <c r="I44" s="31"/>
      <c r="J44" s="32"/>
    </row>
    <row r="45" spans="1:10" ht="30" customHeight="1">
      <c r="A45" s="57">
        <v>2610</v>
      </c>
      <c r="B45" s="58"/>
      <c r="C45" s="47" t="s">
        <v>23</v>
      </c>
      <c r="D45" s="48"/>
      <c r="E45" s="3">
        <v>9021</v>
      </c>
      <c r="F45" s="3">
        <v>9021</v>
      </c>
      <c r="G45" s="3">
        <v>7091.96</v>
      </c>
      <c r="H45" s="6">
        <f t="shared" si="0"/>
        <v>78.61611794701253</v>
      </c>
      <c r="I45" s="31"/>
      <c r="J45" s="32"/>
    </row>
    <row r="46" spans="1:10" ht="99.75" customHeight="1">
      <c r="A46" s="54">
        <v>116020</v>
      </c>
      <c r="B46" s="55"/>
      <c r="C46" s="49" t="s">
        <v>55</v>
      </c>
      <c r="D46" s="56"/>
      <c r="E46" s="2">
        <f>SUM(E47+E49+E50)</f>
        <v>575097</v>
      </c>
      <c r="F46" s="2">
        <f>SUM(F47+F49+F50)</f>
        <v>575097</v>
      </c>
      <c r="G46" s="2">
        <f>SUM(G47+G49+G50)</f>
        <v>574697.79</v>
      </c>
      <c r="H46" s="6">
        <f t="shared" si="0"/>
        <v>99.93058388410999</v>
      </c>
      <c r="I46" s="31"/>
      <c r="J46" s="32"/>
    </row>
    <row r="47" spans="1:10" ht="30" customHeight="1">
      <c r="A47" s="57">
        <v>2270</v>
      </c>
      <c r="B47" s="58"/>
      <c r="C47" s="47" t="s">
        <v>50</v>
      </c>
      <c r="D47" s="50"/>
      <c r="E47" s="2">
        <f>SUM(E48)</f>
        <v>2500</v>
      </c>
      <c r="F47" s="2">
        <f>SUM(F48)</f>
        <v>2500</v>
      </c>
      <c r="G47" s="2">
        <f>SUM(G48)</f>
        <v>2500</v>
      </c>
      <c r="H47" s="6">
        <f t="shared" si="0"/>
        <v>100</v>
      </c>
      <c r="I47" s="31"/>
      <c r="J47" s="32"/>
    </row>
    <row r="48" spans="1:10" ht="15" customHeight="1">
      <c r="A48" s="57">
        <v>2273</v>
      </c>
      <c r="B48" s="58"/>
      <c r="C48" s="47" t="s">
        <v>17</v>
      </c>
      <c r="D48" s="48"/>
      <c r="E48" s="3">
        <v>2500</v>
      </c>
      <c r="F48" s="3">
        <v>2500</v>
      </c>
      <c r="G48" s="3">
        <v>2500</v>
      </c>
      <c r="H48" s="6">
        <f>IF(F48=0,0,G48/F48*100)</f>
        <v>100</v>
      </c>
      <c r="I48" s="31"/>
      <c r="J48" s="32"/>
    </row>
    <row r="49" spans="1:10" ht="15" customHeight="1">
      <c r="A49" s="57">
        <v>2800</v>
      </c>
      <c r="B49" s="58"/>
      <c r="C49" s="47" t="s">
        <v>18</v>
      </c>
      <c r="D49" s="48"/>
      <c r="E49" s="3">
        <v>1000</v>
      </c>
      <c r="F49" s="3">
        <v>1000</v>
      </c>
      <c r="G49" s="3">
        <v>601.79</v>
      </c>
      <c r="H49" s="6">
        <f t="shared" si="0"/>
        <v>60.178999999999995</v>
      </c>
      <c r="I49" s="31"/>
      <c r="J49" s="32"/>
    </row>
    <row r="50" spans="1:10" ht="15" customHeight="1">
      <c r="A50" s="16">
        <v>2610</v>
      </c>
      <c r="B50" s="17"/>
      <c r="C50" s="47" t="s">
        <v>23</v>
      </c>
      <c r="D50" s="48"/>
      <c r="E50" s="3">
        <v>571597</v>
      </c>
      <c r="F50" s="3">
        <v>571597</v>
      </c>
      <c r="G50" s="3">
        <v>571596</v>
      </c>
      <c r="H50" s="6">
        <f t="shared" si="0"/>
        <v>99.99982505156605</v>
      </c>
      <c r="I50" s="31"/>
      <c r="J50" s="32"/>
    </row>
    <row r="51" spans="1:10" ht="30" customHeight="1">
      <c r="A51" s="54">
        <v>114030</v>
      </c>
      <c r="B51" s="55"/>
      <c r="C51" s="49" t="s">
        <v>53</v>
      </c>
      <c r="D51" s="56"/>
      <c r="E51" s="2">
        <f>SUM(E52+E53+E54)</f>
        <v>86445</v>
      </c>
      <c r="F51" s="2">
        <f>SUM(F52+F53+F54)</f>
        <v>86445</v>
      </c>
      <c r="G51" s="2">
        <f>SUM(G52+G53+G54)</f>
        <v>86444.15</v>
      </c>
      <c r="H51" s="6">
        <f t="shared" si="0"/>
        <v>99.99901671583086</v>
      </c>
      <c r="I51" s="31"/>
      <c r="J51" s="32"/>
    </row>
    <row r="52" spans="1:10" ht="15" customHeight="1">
      <c r="A52" s="57">
        <v>2111</v>
      </c>
      <c r="B52" s="58"/>
      <c r="C52" s="47" t="s">
        <v>8</v>
      </c>
      <c r="D52" s="48"/>
      <c r="E52" s="3">
        <v>36947</v>
      </c>
      <c r="F52" s="3">
        <v>36947</v>
      </c>
      <c r="G52" s="3">
        <v>36946.47</v>
      </c>
      <c r="H52" s="6">
        <f t="shared" si="0"/>
        <v>99.99856551276153</v>
      </c>
      <c r="I52" s="31"/>
      <c r="J52" s="32"/>
    </row>
    <row r="53" spans="1:10" ht="15" customHeight="1">
      <c r="A53" s="57">
        <v>2120</v>
      </c>
      <c r="B53" s="58"/>
      <c r="C53" s="47" t="s">
        <v>9</v>
      </c>
      <c r="D53" s="48"/>
      <c r="E53" s="3">
        <v>3285</v>
      </c>
      <c r="F53" s="3">
        <v>3285</v>
      </c>
      <c r="G53" s="3">
        <v>3284.68</v>
      </c>
      <c r="H53" s="6">
        <f t="shared" si="0"/>
        <v>99.99025875190259</v>
      </c>
      <c r="I53" s="31"/>
      <c r="J53" s="32"/>
    </row>
    <row r="54" spans="1:10" ht="15" customHeight="1">
      <c r="A54" s="57">
        <v>2200</v>
      </c>
      <c r="B54" s="58"/>
      <c r="C54" s="47" t="s">
        <v>10</v>
      </c>
      <c r="D54" s="48"/>
      <c r="E54" s="2">
        <f>SUM(E55+E56+E57)</f>
        <v>46213</v>
      </c>
      <c r="F54" s="2">
        <f>SUM(F55+F56+F57)</f>
        <v>46213</v>
      </c>
      <c r="G54" s="2">
        <f>SUM(G55+G56+G57)</f>
        <v>46213</v>
      </c>
      <c r="H54" s="6">
        <f t="shared" si="0"/>
        <v>100</v>
      </c>
      <c r="I54" s="31"/>
      <c r="J54" s="32"/>
    </row>
    <row r="55" spans="1:10" ht="15" customHeight="1">
      <c r="A55" s="57">
        <v>2210</v>
      </c>
      <c r="B55" s="58"/>
      <c r="C55" s="47" t="s">
        <v>26</v>
      </c>
      <c r="D55" s="48"/>
      <c r="E55" s="3">
        <v>1468</v>
      </c>
      <c r="F55" s="3">
        <v>1468</v>
      </c>
      <c r="G55" s="3">
        <v>1468</v>
      </c>
      <c r="H55" s="6">
        <f t="shared" si="0"/>
        <v>100</v>
      </c>
      <c r="I55" s="31"/>
      <c r="J55" s="32"/>
    </row>
    <row r="56" spans="1:10" ht="15" customHeight="1">
      <c r="A56" s="57">
        <v>2240</v>
      </c>
      <c r="B56" s="58"/>
      <c r="C56" s="47" t="s">
        <v>27</v>
      </c>
      <c r="D56" s="48"/>
      <c r="E56" s="18">
        <v>140</v>
      </c>
      <c r="F56" s="45">
        <v>140</v>
      </c>
      <c r="G56" s="3">
        <v>140</v>
      </c>
      <c r="H56" s="6">
        <f t="shared" si="0"/>
        <v>100</v>
      </c>
      <c r="I56" s="31"/>
      <c r="J56" s="32"/>
    </row>
    <row r="57" spans="1:10" ht="15" customHeight="1">
      <c r="A57" s="57">
        <v>2270</v>
      </c>
      <c r="B57" s="58"/>
      <c r="C57" s="47" t="s">
        <v>22</v>
      </c>
      <c r="D57" s="48"/>
      <c r="E57" s="2">
        <f>SUM(E58+E59+E60)</f>
        <v>44605</v>
      </c>
      <c r="F57" s="2">
        <f>SUM(F58+F59+F60)</f>
        <v>44605</v>
      </c>
      <c r="G57" s="2">
        <f>SUM(G58+G59+G60)</f>
        <v>44605</v>
      </c>
      <c r="H57" s="6">
        <f t="shared" si="0"/>
        <v>100</v>
      </c>
      <c r="I57" s="31"/>
      <c r="J57" s="32"/>
    </row>
    <row r="58" spans="1:10" ht="15" customHeight="1">
      <c r="A58" s="57">
        <v>2271</v>
      </c>
      <c r="B58" s="58"/>
      <c r="C58" s="47" t="s">
        <v>15</v>
      </c>
      <c r="D58" s="48"/>
      <c r="E58" s="3">
        <v>41205</v>
      </c>
      <c r="F58" s="3">
        <v>41205</v>
      </c>
      <c r="G58" s="3">
        <v>41205</v>
      </c>
      <c r="H58" s="6">
        <f t="shared" si="0"/>
        <v>100</v>
      </c>
      <c r="I58" s="31"/>
      <c r="J58" s="32"/>
    </row>
    <row r="59" spans="1:10" ht="15" customHeight="1">
      <c r="A59" s="57">
        <v>2272</v>
      </c>
      <c r="B59" s="58"/>
      <c r="C59" s="47" t="s">
        <v>16</v>
      </c>
      <c r="D59" s="48"/>
      <c r="E59" s="3">
        <v>2200</v>
      </c>
      <c r="F59" s="3">
        <v>2200</v>
      </c>
      <c r="G59" s="3">
        <v>2200</v>
      </c>
      <c r="H59" s="6">
        <f t="shared" si="0"/>
        <v>100</v>
      </c>
      <c r="I59" s="31"/>
      <c r="J59" s="32"/>
    </row>
    <row r="60" spans="1:10" ht="15" customHeight="1">
      <c r="A60" s="57">
        <v>2273</v>
      </c>
      <c r="B60" s="58"/>
      <c r="C60" s="47" t="s">
        <v>17</v>
      </c>
      <c r="D60" s="48"/>
      <c r="E60" s="3">
        <v>1200</v>
      </c>
      <c r="F60" s="3">
        <v>1200</v>
      </c>
      <c r="G60" s="3">
        <v>1200</v>
      </c>
      <c r="H60" s="6">
        <f t="shared" si="0"/>
        <v>100</v>
      </c>
      <c r="I60" s="31"/>
      <c r="J60" s="32"/>
    </row>
    <row r="61" spans="1:10" ht="45" customHeight="1">
      <c r="A61" s="54">
        <v>115012</v>
      </c>
      <c r="B61" s="55"/>
      <c r="C61" s="49" t="s">
        <v>58</v>
      </c>
      <c r="D61" s="56"/>
      <c r="E61" s="2">
        <f>SUM(E62)</f>
        <v>8100</v>
      </c>
      <c r="F61" s="2">
        <f>SUM(F62)</f>
        <v>8100</v>
      </c>
      <c r="G61" s="2">
        <f>SUM(G62)</f>
        <v>8100</v>
      </c>
      <c r="H61" s="6">
        <f t="shared" si="0"/>
        <v>100</v>
      </c>
      <c r="I61" s="31"/>
      <c r="J61" s="32"/>
    </row>
    <row r="62" spans="1:10" ht="30" customHeight="1">
      <c r="A62" s="57">
        <v>2280</v>
      </c>
      <c r="B62" s="58"/>
      <c r="C62" s="47" t="s">
        <v>28</v>
      </c>
      <c r="D62" s="48"/>
      <c r="E62" s="18">
        <v>8100</v>
      </c>
      <c r="F62" s="3">
        <v>8100</v>
      </c>
      <c r="G62" s="3">
        <v>8100</v>
      </c>
      <c r="H62" s="6">
        <f t="shared" si="0"/>
        <v>100</v>
      </c>
      <c r="I62" s="31"/>
      <c r="J62" s="32"/>
    </row>
    <row r="63" spans="1:10" ht="45" customHeight="1">
      <c r="A63" s="57">
        <v>2282</v>
      </c>
      <c r="B63" s="58"/>
      <c r="C63" s="47" t="s">
        <v>29</v>
      </c>
      <c r="D63" s="48"/>
      <c r="E63" s="18">
        <v>8100</v>
      </c>
      <c r="F63" s="3">
        <v>8100</v>
      </c>
      <c r="G63" s="3">
        <v>8100</v>
      </c>
      <c r="H63" s="6">
        <f t="shared" si="0"/>
        <v>100</v>
      </c>
      <c r="I63" s="31"/>
      <c r="J63" s="32"/>
    </row>
    <row r="64" spans="1:10" ht="60" customHeight="1">
      <c r="A64" s="54">
        <v>117461</v>
      </c>
      <c r="B64" s="55"/>
      <c r="C64" s="49" t="s">
        <v>54</v>
      </c>
      <c r="D64" s="56"/>
      <c r="E64" s="2">
        <f>SUM(E65)</f>
        <v>82000</v>
      </c>
      <c r="F64" s="2">
        <f>SUM(F65)</f>
        <v>82000</v>
      </c>
      <c r="G64" s="2">
        <f>SUM(G65)</f>
        <v>69912.03</v>
      </c>
      <c r="H64" s="6">
        <f t="shared" si="0"/>
        <v>85.25857317073171</v>
      </c>
      <c r="I64" s="31"/>
      <c r="J64" s="32"/>
    </row>
    <row r="65" spans="1:10" ht="15" customHeight="1">
      <c r="A65" s="54">
        <v>2200</v>
      </c>
      <c r="B65" s="55"/>
      <c r="C65" s="47" t="s">
        <v>10</v>
      </c>
      <c r="D65" s="48"/>
      <c r="E65" s="2">
        <f>SUM(E66+E67)</f>
        <v>82000</v>
      </c>
      <c r="F65" s="2">
        <f>SUM(F66+F67)</f>
        <v>82000</v>
      </c>
      <c r="G65" s="2">
        <f>SUM(G66+G67)</f>
        <v>69912.03</v>
      </c>
      <c r="H65" s="6">
        <f t="shared" si="0"/>
        <v>85.25857317073171</v>
      </c>
      <c r="I65" s="31"/>
      <c r="J65" s="32"/>
    </row>
    <row r="66" spans="1:10" ht="15" customHeight="1">
      <c r="A66" s="57">
        <v>2210</v>
      </c>
      <c r="B66" s="58"/>
      <c r="C66" s="47" t="s">
        <v>11</v>
      </c>
      <c r="D66" s="48"/>
      <c r="E66" s="18">
        <v>0</v>
      </c>
      <c r="F66" s="3">
        <v>0</v>
      </c>
      <c r="G66" s="3">
        <v>0</v>
      </c>
      <c r="H66" s="6">
        <f t="shared" si="0"/>
        <v>0</v>
      </c>
      <c r="I66" s="31"/>
      <c r="J66" s="32"/>
    </row>
    <row r="67" spans="1:10" ht="15" customHeight="1">
      <c r="A67" s="57">
        <v>2240</v>
      </c>
      <c r="B67" s="58"/>
      <c r="C67" s="47" t="s">
        <v>30</v>
      </c>
      <c r="D67" s="48"/>
      <c r="E67" s="3">
        <v>82000</v>
      </c>
      <c r="F67" s="3">
        <v>82000</v>
      </c>
      <c r="G67" s="3">
        <v>69912.03</v>
      </c>
      <c r="H67" s="6">
        <f t="shared" si="0"/>
        <v>85.25857317073171</v>
      </c>
      <c r="I67" s="31"/>
      <c r="J67" s="32"/>
    </row>
    <row r="68" spans="1:10" ht="30" customHeight="1">
      <c r="A68" s="19">
        <v>113210</v>
      </c>
      <c r="B68" s="20"/>
      <c r="C68" s="49" t="s">
        <v>51</v>
      </c>
      <c r="D68" s="50"/>
      <c r="E68" s="2">
        <f>SUM(E69)</f>
        <v>17900</v>
      </c>
      <c r="F68" s="2">
        <f>SUM(F69)</f>
        <v>17900</v>
      </c>
      <c r="G68" s="2">
        <f>SUM(G69)</f>
        <v>17793.149999999998</v>
      </c>
      <c r="H68" s="6">
        <f t="shared" si="0"/>
        <v>99.40307262569831</v>
      </c>
      <c r="I68" s="31"/>
      <c r="J68" s="32"/>
    </row>
    <row r="69" spans="1:10" ht="15" customHeight="1">
      <c r="A69" s="16">
        <v>2000</v>
      </c>
      <c r="B69" s="17"/>
      <c r="C69" s="47" t="s">
        <v>52</v>
      </c>
      <c r="D69" s="48"/>
      <c r="E69" s="2">
        <f>SUM(E70+E71)</f>
        <v>17900</v>
      </c>
      <c r="F69" s="2">
        <f>SUM(F70+F71)</f>
        <v>17900</v>
      </c>
      <c r="G69" s="2">
        <f>SUM(G70+G71)</f>
        <v>17793.149999999998</v>
      </c>
      <c r="H69" s="6">
        <f t="shared" si="0"/>
        <v>99.40307262569831</v>
      </c>
      <c r="I69" s="31"/>
      <c r="J69" s="32"/>
    </row>
    <row r="70" spans="1:10" ht="15" customHeight="1">
      <c r="A70" s="16">
        <v>2111</v>
      </c>
      <c r="B70" s="17"/>
      <c r="C70" s="47" t="s">
        <v>8</v>
      </c>
      <c r="D70" s="48"/>
      <c r="E70" s="3">
        <v>14600</v>
      </c>
      <c r="F70" s="3">
        <v>14600</v>
      </c>
      <c r="G70" s="3">
        <v>14584.55</v>
      </c>
      <c r="H70" s="6">
        <f t="shared" si="0"/>
        <v>99.89417808219177</v>
      </c>
      <c r="I70" s="31"/>
      <c r="J70" s="32"/>
    </row>
    <row r="71" spans="1:10" ht="15" customHeight="1">
      <c r="A71" s="16">
        <v>2120</v>
      </c>
      <c r="B71" s="17"/>
      <c r="C71" s="47" t="s">
        <v>9</v>
      </c>
      <c r="D71" s="48"/>
      <c r="E71" s="3">
        <v>3300</v>
      </c>
      <c r="F71" s="3">
        <v>3300</v>
      </c>
      <c r="G71" s="3">
        <v>3208.6</v>
      </c>
      <c r="H71" s="6">
        <f t="shared" si="0"/>
        <v>97.23030303030302</v>
      </c>
      <c r="I71" s="31"/>
      <c r="J71" s="32"/>
    </row>
    <row r="72" spans="1:10" ht="30" customHeight="1">
      <c r="A72" s="39">
        <v>117680</v>
      </c>
      <c r="B72" s="40"/>
      <c r="C72" s="49" t="s">
        <v>57</v>
      </c>
      <c r="D72" s="53"/>
      <c r="E72" s="2">
        <f>SUM(E73)</f>
        <v>1800</v>
      </c>
      <c r="F72" s="2">
        <f>SUM(F73)</f>
        <v>1800</v>
      </c>
      <c r="G72" s="2">
        <f>SUM(G73)</f>
        <v>1800</v>
      </c>
      <c r="H72" s="6">
        <f>IF(F72=0,0,G72/F72*100)</f>
        <v>100</v>
      </c>
      <c r="I72" s="31"/>
      <c r="J72" s="32"/>
    </row>
    <row r="73" spans="1:10" ht="15" customHeight="1">
      <c r="A73" s="37">
        <v>2000</v>
      </c>
      <c r="B73" s="38"/>
      <c r="C73" s="47" t="s">
        <v>52</v>
      </c>
      <c r="D73" s="48"/>
      <c r="E73" s="2">
        <f>SUM(E74+E75)</f>
        <v>1800</v>
      </c>
      <c r="F73" s="2">
        <f>SUM(F74+F75)</f>
        <v>1800</v>
      </c>
      <c r="G73" s="2">
        <f>SUM(G74+G75)</f>
        <v>1800</v>
      </c>
      <c r="H73" s="6">
        <f>IF(F73=0,0,G73/F73*100)</f>
        <v>100</v>
      </c>
      <c r="I73" s="31"/>
      <c r="J73" s="32"/>
    </row>
    <row r="74" spans="1:10" ht="15" customHeight="1">
      <c r="A74" s="37">
        <v>2800</v>
      </c>
      <c r="B74" s="38"/>
      <c r="C74" s="47" t="s">
        <v>18</v>
      </c>
      <c r="D74" s="48"/>
      <c r="E74" s="3">
        <v>1800</v>
      </c>
      <c r="F74" s="3">
        <v>1800</v>
      </c>
      <c r="G74" s="3">
        <v>1800</v>
      </c>
      <c r="H74" s="6">
        <f>IF(F74=0,0,G74/F74*100)</f>
        <v>100</v>
      </c>
      <c r="I74" s="31"/>
      <c r="J74" s="32"/>
    </row>
    <row r="75" spans="1:10" ht="15" customHeight="1">
      <c r="A75" s="37"/>
      <c r="B75" s="38"/>
      <c r="C75" s="35"/>
      <c r="D75" s="36"/>
      <c r="E75" s="36"/>
      <c r="F75" s="3"/>
      <c r="G75" s="3"/>
      <c r="H75" s="6"/>
      <c r="I75" s="31"/>
      <c r="J75" s="32"/>
    </row>
    <row r="76" spans="1:10" ht="19.5" customHeight="1">
      <c r="A76" s="54"/>
      <c r="B76" s="55"/>
      <c r="C76" s="49" t="s">
        <v>31</v>
      </c>
      <c r="D76" s="56"/>
      <c r="E76" s="2">
        <f>SUM(E77+E78+E79+E92+E97+E95)</f>
        <v>3838323</v>
      </c>
      <c r="F76" s="2">
        <f>SUM(F77+F78+F79+F92+F97+F95)</f>
        <v>3838323</v>
      </c>
      <c r="G76" s="2">
        <f>SUM(G77+G78+G79+G90+G92+G95+G97)</f>
        <v>3725015.08</v>
      </c>
      <c r="H76" s="30">
        <f t="shared" si="0"/>
        <v>97.04798371580506</v>
      </c>
      <c r="I76" s="31"/>
      <c r="J76" s="32"/>
    </row>
    <row r="77" spans="1:10" ht="15.75" customHeight="1">
      <c r="A77" s="57">
        <v>2111</v>
      </c>
      <c r="B77" s="58"/>
      <c r="C77" s="47" t="s">
        <v>8</v>
      </c>
      <c r="D77" s="48"/>
      <c r="E77" s="5">
        <f>SUM(E8+E20+E38+E52+E70)</f>
        <v>1999397</v>
      </c>
      <c r="F77" s="5">
        <f>SUM(F8+F20+F38+F52+F70)</f>
        <v>1999397</v>
      </c>
      <c r="G77" s="5">
        <f>SUM(G8+G20+G38+G52+G70)</f>
        <v>1940842.9400000002</v>
      </c>
      <c r="H77" s="6">
        <f t="shared" si="0"/>
        <v>97.07141403133045</v>
      </c>
      <c r="I77" s="31"/>
      <c r="J77" s="32"/>
    </row>
    <row r="78" spans="1:10" ht="16.5" customHeight="1">
      <c r="A78" s="57">
        <v>2120</v>
      </c>
      <c r="B78" s="58"/>
      <c r="C78" s="47" t="s">
        <v>9</v>
      </c>
      <c r="D78" s="48"/>
      <c r="E78" s="5">
        <f>SUM(E9+E21+E53+E71+E39)</f>
        <v>409805</v>
      </c>
      <c r="F78" s="5">
        <f>SUM(F9+F21+F53+F71+F39)</f>
        <v>409805</v>
      </c>
      <c r="G78" s="5">
        <f>SUM(G9+G21+G53+G71+G39)</f>
        <v>395499.32999999996</v>
      </c>
      <c r="H78" s="6">
        <f t="shared" si="0"/>
        <v>96.50915191371506</v>
      </c>
      <c r="I78" s="31"/>
      <c r="J78" s="32"/>
    </row>
    <row r="79" spans="1:10" ht="16.5" customHeight="1">
      <c r="A79" s="57">
        <v>2200</v>
      </c>
      <c r="B79" s="58"/>
      <c r="C79" s="47" t="s">
        <v>32</v>
      </c>
      <c r="D79" s="48"/>
      <c r="E79" s="5">
        <f>SUM(E80+E81+E82+E83+E84+E85+E90)</f>
        <v>845703</v>
      </c>
      <c r="F79" s="5">
        <f>SUM(F80+F81+F82+F83+F84+F85+F90)</f>
        <v>845703</v>
      </c>
      <c r="G79" s="5">
        <f>SUM(G80+G81+G82+G83+G84+G85)</f>
        <v>789569.38</v>
      </c>
      <c r="H79" s="6">
        <f t="shared" si="0"/>
        <v>93.36249014133804</v>
      </c>
      <c r="I79" s="31"/>
      <c r="J79" s="32"/>
    </row>
    <row r="80" spans="1:10" ht="16.5" customHeight="1">
      <c r="A80" s="57">
        <v>2210</v>
      </c>
      <c r="B80" s="58"/>
      <c r="C80" s="47" t="s">
        <v>11</v>
      </c>
      <c r="D80" s="48"/>
      <c r="E80" s="5">
        <f>SUM(E11+E23+E41+E55)</f>
        <v>36978</v>
      </c>
      <c r="F80" s="5">
        <f>SUM(F11+F23+F41+F55)</f>
        <v>36978</v>
      </c>
      <c r="G80" s="5">
        <f>SUM(G11+G23+G41+G55)</f>
        <v>36961.35</v>
      </c>
      <c r="H80" s="6">
        <f t="shared" si="0"/>
        <v>99.95497322732434</v>
      </c>
      <c r="I80" s="31"/>
      <c r="J80" s="32"/>
    </row>
    <row r="81" spans="1:10" ht="16.5" customHeight="1">
      <c r="A81" s="57">
        <v>2220</v>
      </c>
      <c r="B81" s="58"/>
      <c r="C81" s="47" t="s">
        <v>19</v>
      </c>
      <c r="D81" s="48"/>
      <c r="E81" s="3">
        <v>1000</v>
      </c>
      <c r="F81" s="3">
        <v>1000</v>
      </c>
      <c r="G81" s="3">
        <v>997</v>
      </c>
      <c r="H81" s="6">
        <f t="shared" si="0"/>
        <v>99.7</v>
      </c>
      <c r="I81" s="31"/>
      <c r="J81" s="32"/>
    </row>
    <row r="82" spans="1:10" ht="16.5" customHeight="1">
      <c r="A82" s="57">
        <v>2230</v>
      </c>
      <c r="B82" s="58"/>
      <c r="C82" s="47" t="s">
        <v>20</v>
      </c>
      <c r="D82" s="48"/>
      <c r="E82" s="5">
        <f>SUM(E25)</f>
        <v>107500</v>
      </c>
      <c r="F82" s="5">
        <f>SUM(F25)</f>
        <v>107500</v>
      </c>
      <c r="G82" s="5">
        <f>SUM(G25)</f>
        <v>107499.8</v>
      </c>
      <c r="H82" s="6">
        <f aca="true" t="shared" si="1" ref="H82:H97">IF(F82=0,0,G82/F82*100)</f>
        <v>99.99981395348837</v>
      </c>
      <c r="I82" s="31"/>
      <c r="J82" s="32"/>
    </row>
    <row r="83" spans="1:10" ht="16.5" customHeight="1">
      <c r="A83" s="57">
        <v>2240</v>
      </c>
      <c r="B83" s="58"/>
      <c r="C83" s="47" t="s">
        <v>33</v>
      </c>
      <c r="D83" s="48"/>
      <c r="E83" s="5">
        <f>SUM(E12+E26+E42+E56+E67)</f>
        <v>105740</v>
      </c>
      <c r="F83" s="5">
        <f>SUM(F12+F26+F42+F56+F67)</f>
        <v>105740</v>
      </c>
      <c r="G83" s="5">
        <f>SUM(G12+G26+G42+G56+G67)</f>
        <v>93114.91</v>
      </c>
      <c r="H83" s="6">
        <f t="shared" si="1"/>
        <v>88.06025156043124</v>
      </c>
      <c r="I83" s="31"/>
      <c r="J83" s="32"/>
    </row>
    <row r="84" spans="1:10" ht="16.5" customHeight="1">
      <c r="A84" s="57">
        <v>2250</v>
      </c>
      <c r="B84" s="58"/>
      <c r="C84" s="47" t="s">
        <v>13</v>
      </c>
      <c r="D84" s="48"/>
      <c r="E84" s="5">
        <f>SUM(E13+E27)</f>
        <v>2936</v>
      </c>
      <c r="F84" s="5">
        <f>SUM(F13+F27)</f>
        <v>2936</v>
      </c>
      <c r="G84" s="5">
        <f>SUM(G13+G27)</f>
        <v>2811.7</v>
      </c>
      <c r="H84" s="6">
        <f t="shared" si="1"/>
        <v>95.76634877384195</v>
      </c>
      <c r="I84" s="31"/>
      <c r="J84" s="32"/>
    </row>
    <row r="85" spans="1:10" ht="16.5" customHeight="1">
      <c r="A85" s="57">
        <v>2270</v>
      </c>
      <c r="B85" s="58"/>
      <c r="C85" s="47" t="s">
        <v>14</v>
      </c>
      <c r="D85" s="48"/>
      <c r="E85" s="5">
        <f>SUM(E86+E87+E88+E89)</f>
        <v>568449</v>
      </c>
      <c r="F85" s="5">
        <f>SUM(F86+F87+F88+F89)</f>
        <v>568449</v>
      </c>
      <c r="G85" s="5">
        <f>SUM(G86+G87+G88+G89)</f>
        <v>548184.62</v>
      </c>
      <c r="H85" s="6">
        <f t="shared" si="1"/>
        <v>96.4351454572002</v>
      </c>
      <c r="I85" s="31"/>
      <c r="J85" s="32"/>
    </row>
    <row r="86" spans="1:10" ht="16.5" customHeight="1">
      <c r="A86" s="57">
        <v>2271</v>
      </c>
      <c r="B86" s="58"/>
      <c r="C86" s="47" t="s">
        <v>15</v>
      </c>
      <c r="D86" s="48"/>
      <c r="E86" s="5">
        <f aca="true" t="shared" si="2" ref="E86:G87">SUM(E15+E29+E58)</f>
        <v>468819</v>
      </c>
      <c r="F86" s="5">
        <f t="shared" si="2"/>
        <v>468819</v>
      </c>
      <c r="G86" s="5">
        <f t="shared" si="2"/>
        <v>450882.76</v>
      </c>
      <c r="H86" s="6">
        <f t="shared" si="1"/>
        <v>96.17416529620174</v>
      </c>
      <c r="I86" s="31"/>
      <c r="J86" s="32"/>
    </row>
    <row r="87" spans="1:10" ht="30" customHeight="1">
      <c r="A87" s="57">
        <v>2272</v>
      </c>
      <c r="B87" s="58"/>
      <c r="C87" s="47" t="s">
        <v>16</v>
      </c>
      <c r="D87" s="48"/>
      <c r="E87" s="5">
        <f t="shared" si="2"/>
        <v>43670</v>
      </c>
      <c r="F87" s="5">
        <f t="shared" si="2"/>
        <v>43670</v>
      </c>
      <c r="G87" s="5">
        <f t="shared" si="2"/>
        <v>41406.71</v>
      </c>
      <c r="H87" s="6">
        <f t="shared" si="1"/>
        <v>94.81728875658347</v>
      </c>
      <c r="I87" s="31"/>
      <c r="J87" s="32"/>
    </row>
    <row r="88" spans="1:10" ht="15" customHeight="1">
      <c r="A88" s="57">
        <v>2273</v>
      </c>
      <c r="B88" s="58"/>
      <c r="C88" s="47" t="s">
        <v>17</v>
      </c>
      <c r="D88" s="48"/>
      <c r="E88" s="5">
        <f>SUM(E17+E31+E44+E60+E48)</f>
        <v>54620</v>
      </c>
      <c r="F88" s="5">
        <f>SUM(F17+F31+F44+F60+F48)</f>
        <v>54620</v>
      </c>
      <c r="G88" s="5">
        <f>SUM(G17+G31+G44+G60+G48)</f>
        <v>54563.89</v>
      </c>
      <c r="H88" s="6">
        <f t="shared" si="1"/>
        <v>99.89727206151593</v>
      </c>
      <c r="I88" s="31"/>
      <c r="J88" s="32"/>
    </row>
    <row r="89" spans="1:10" ht="24.75" customHeight="1">
      <c r="A89" s="41">
        <v>2275</v>
      </c>
      <c r="B89" s="42"/>
      <c r="C89" s="43" t="s">
        <v>62</v>
      </c>
      <c r="D89" s="44"/>
      <c r="E89" s="5">
        <v>1340</v>
      </c>
      <c r="F89" s="5">
        <v>1340</v>
      </c>
      <c r="G89" s="5">
        <v>1331.26</v>
      </c>
      <c r="H89" s="6">
        <f t="shared" si="1"/>
        <v>99.34776119402984</v>
      </c>
      <c r="I89" s="31"/>
      <c r="J89" s="32"/>
    </row>
    <row r="90" spans="1:10" ht="30" customHeight="1">
      <c r="A90" s="57">
        <v>2280</v>
      </c>
      <c r="B90" s="58"/>
      <c r="C90" s="47" t="s">
        <v>28</v>
      </c>
      <c r="D90" s="48"/>
      <c r="E90" s="5">
        <f>SUM(E91)</f>
        <v>23100</v>
      </c>
      <c r="F90" s="5">
        <f>SUM(F91)</f>
        <v>23100</v>
      </c>
      <c r="G90" s="5">
        <v>18013.68</v>
      </c>
      <c r="H90" s="6">
        <f t="shared" si="1"/>
        <v>77.98129870129871</v>
      </c>
      <c r="I90" s="31"/>
      <c r="J90" s="32"/>
    </row>
    <row r="91" spans="1:10" ht="45" customHeight="1">
      <c r="A91" s="57">
        <v>2282</v>
      </c>
      <c r="B91" s="58"/>
      <c r="C91" s="47" t="s">
        <v>29</v>
      </c>
      <c r="D91" s="48"/>
      <c r="E91" s="5">
        <f>SUM(E63+E36)</f>
        <v>23100</v>
      </c>
      <c r="F91" s="5">
        <f>SUM(F63+F36)</f>
        <v>23100</v>
      </c>
      <c r="G91" s="5">
        <f>SUM(G63+G36)</f>
        <v>18013.68</v>
      </c>
      <c r="H91" s="6">
        <f t="shared" si="1"/>
        <v>77.98129870129871</v>
      </c>
      <c r="I91" s="31"/>
      <c r="J91" s="32"/>
    </row>
    <row r="92" spans="1:10" ht="15.75" customHeight="1">
      <c r="A92" s="57">
        <v>2600</v>
      </c>
      <c r="B92" s="58"/>
      <c r="C92" s="47" t="s">
        <v>34</v>
      </c>
      <c r="D92" s="48"/>
      <c r="E92" s="5">
        <v>580618</v>
      </c>
      <c r="F92" s="5">
        <v>580618</v>
      </c>
      <c r="G92" s="5">
        <v>578687.96</v>
      </c>
      <c r="H92" s="6">
        <f t="shared" si="1"/>
        <v>99.66758867275902</v>
      </c>
      <c r="I92" s="31"/>
      <c r="J92" s="32"/>
    </row>
    <row r="93" spans="1:10" ht="15.75" customHeight="1">
      <c r="A93" s="57">
        <v>2610</v>
      </c>
      <c r="B93" s="58"/>
      <c r="C93" s="47" t="s">
        <v>23</v>
      </c>
      <c r="D93" s="48"/>
      <c r="E93" s="5">
        <v>580618</v>
      </c>
      <c r="F93" s="5">
        <v>580618</v>
      </c>
      <c r="G93" s="5">
        <v>578687.96</v>
      </c>
      <c r="H93" s="6">
        <f t="shared" si="1"/>
        <v>99.66758867275902</v>
      </c>
      <c r="I93" s="31"/>
      <c r="J93" s="32"/>
    </row>
    <row r="94" spans="1:10" ht="15.75" customHeight="1">
      <c r="A94" s="57">
        <v>2620</v>
      </c>
      <c r="B94" s="58"/>
      <c r="C94" s="47" t="s">
        <v>38</v>
      </c>
      <c r="D94" s="48"/>
      <c r="E94" s="3">
        <v>0</v>
      </c>
      <c r="F94" s="3">
        <v>0</v>
      </c>
      <c r="G94" s="3">
        <v>0</v>
      </c>
      <c r="H94" s="6">
        <f t="shared" si="1"/>
        <v>0</v>
      </c>
      <c r="I94" s="31"/>
      <c r="J94" s="32"/>
    </row>
    <row r="95" spans="1:10" ht="15.75" customHeight="1">
      <c r="A95" s="57">
        <v>2700</v>
      </c>
      <c r="B95" s="58"/>
      <c r="C95" s="47" t="s">
        <v>35</v>
      </c>
      <c r="D95" s="48"/>
      <c r="E95" s="3">
        <v>0</v>
      </c>
      <c r="F95" s="3">
        <v>0</v>
      </c>
      <c r="G95" s="3">
        <v>0</v>
      </c>
      <c r="H95" s="6">
        <f t="shared" si="1"/>
        <v>0</v>
      </c>
      <c r="I95" s="31"/>
      <c r="J95" s="32"/>
    </row>
    <row r="96" spans="1:10" ht="15.75" customHeight="1">
      <c r="A96" s="57">
        <v>2730</v>
      </c>
      <c r="B96" s="58"/>
      <c r="C96" s="47" t="s">
        <v>36</v>
      </c>
      <c r="D96" s="48"/>
      <c r="E96" s="3">
        <v>0</v>
      </c>
      <c r="F96" s="3">
        <v>0</v>
      </c>
      <c r="G96" s="3">
        <v>0</v>
      </c>
      <c r="H96" s="6">
        <f t="shared" si="1"/>
        <v>0</v>
      </c>
      <c r="I96" s="31"/>
      <c r="J96" s="32"/>
    </row>
    <row r="97" spans="1:10" ht="15.75" customHeight="1">
      <c r="A97" s="57">
        <v>2800</v>
      </c>
      <c r="B97" s="58"/>
      <c r="C97" s="47" t="s">
        <v>18</v>
      </c>
      <c r="D97" s="48"/>
      <c r="E97" s="5">
        <f>SUM(E18+E49+E74)</f>
        <v>2800</v>
      </c>
      <c r="F97" s="5">
        <f>SUM(F18+F49+F74)</f>
        <v>2800</v>
      </c>
      <c r="G97" s="5">
        <v>2401.79</v>
      </c>
      <c r="H97" s="6">
        <f t="shared" si="1"/>
        <v>85.77821428571428</v>
      </c>
      <c r="I97" s="31"/>
      <c r="J97" s="32"/>
    </row>
    <row r="98" spans="1:10" ht="31.5" customHeight="1">
      <c r="A98" s="70"/>
      <c r="B98" s="67"/>
      <c r="C98" s="68"/>
      <c r="D98" s="68"/>
      <c r="E98" s="68"/>
      <c r="F98" s="68"/>
      <c r="G98" s="68"/>
      <c r="H98" s="68"/>
      <c r="I98" s="68"/>
      <c r="J98" s="32"/>
    </row>
    <row r="99" spans="1:10" ht="28.5" customHeight="1">
      <c r="A99" s="71"/>
      <c r="B99" s="67" t="s">
        <v>39</v>
      </c>
      <c r="C99" s="69"/>
      <c r="D99" s="69"/>
      <c r="E99" s="69"/>
      <c r="F99" s="69"/>
      <c r="G99" s="69"/>
      <c r="H99" s="69"/>
      <c r="I99" s="69"/>
      <c r="J99" s="32"/>
    </row>
    <row r="100" spans="1:10" ht="15.75" customHeight="1">
      <c r="A100" s="71"/>
      <c r="B100" s="72"/>
      <c r="C100" s="72"/>
      <c r="D100" s="67"/>
      <c r="E100" s="67"/>
      <c r="F100" s="68"/>
      <c r="G100" s="68"/>
      <c r="H100" s="68"/>
      <c r="I100" s="68"/>
      <c r="J100" s="32"/>
    </row>
    <row r="101" spans="1:10" ht="12.75">
      <c r="A101" s="51" t="s">
        <v>37</v>
      </c>
      <c r="B101" s="52"/>
      <c r="C101" s="52"/>
      <c r="D101" s="52"/>
      <c r="E101" s="52"/>
      <c r="F101" s="52"/>
      <c r="G101" s="52"/>
      <c r="H101" s="52"/>
      <c r="I101" s="52"/>
      <c r="J101" s="32"/>
    </row>
    <row r="102" spans="1:9" ht="12.7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12.7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12.7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12.7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12.7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12.7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12.7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12.7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12.7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12.7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12.7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12.7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12.7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12.7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12.7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12.7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12.7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12.7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12.7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12.7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12.7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12.75">
      <c r="A123" s="52"/>
      <c r="B123" s="52"/>
      <c r="C123" s="52"/>
      <c r="D123" s="52"/>
      <c r="E123" s="52"/>
      <c r="F123" s="52"/>
      <c r="G123" s="52"/>
      <c r="H123" s="52"/>
      <c r="I123" s="52"/>
    </row>
  </sheetData>
  <sheetProtection/>
  <mergeCells count="182">
    <mergeCell ref="A98:A100"/>
    <mergeCell ref="B100:C100"/>
    <mergeCell ref="A1:H2"/>
    <mergeCell ref="A3:G3"/>
    <mergeCell ref="A4:G4"/>
    <mergeCell ref="A5:G5"/>
    <mergeCell ref="A96:B96"/>
    <mergeCell ref="C96:D96"/>
    <mergeCell ref="D100:I100"/>
    <mergeCell ref="A92:B92"/>
    <mergeCell ref="C92:D92"/>
    <mergeCell ref="A94:B94"/>
    <mergeCell ref="C94:D94"/>
    <mergeCell ref="A95:B95"/>
    <mergeCell ref="A97:B97"/>
    <mergeCell ref="C97:D97"/>
    <mergeCell ref="C93:D93"/>
    <mergeCell ref="A93:B93"/>
    <mergeCell ref="B99:I99"/>
    <mergeCell ref="A87:B87"/>
    <mergeCell ref="C87:D87"/>
    <mergeCell ref="C95:D95"/>
    <mergeCell ref="A88:B88"/>
    <mergeCell ref="C88:D88"/>
    <mergeCell ref="A90:B90"/>
    <mergeCell ref="C90:D90"/>
    <mergeCell ref="A91:B91"/>
    <mergeCell ref="C91:D91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C77:D77"/>
    <mergeCell ref="A78:B78"/>
    <mergeCell ref="C78:D78"/>
    <mergeCell ref="A79:B79"/>
    <mergeCell ref="C79:D79"/>
    <mergeCell ref="A80:B80"/>
    <mergeCell ref="C80:D8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C55:D55"/>
    <mergeCell ref="A56:B56"/>
    <mergeCell ref="C56:D56"/>
    <mergeCell ref="A57:B57"/>
    <mergeCell ref="C57:D57"/>
    <mergeCell ref="A58:B58"/>
    <mergeCell ref="C58:D58"/>
    <mergeCell ref="A51:B51"/>
    <mergeCell ref="C51:D51"/>
    <mergeCell ref="A52:B52"/>
    <mergeCell ref="C52:D52"/>
    <mergeCell ref="B98:I98"/>
    <mergeCell ref="A53:B53"/>
    <mergeCell ref="C53:D53"/>
    <mergeCell ref="A54:B54"/>
    <mergeCell ref="C54:D54"/>
    <mergeCell ref="A55:B55"/>
    <mergeCell ref="A46:B46"/>
    <mergeCell ref="C46:D46"/>
    <mergeCell ref="A47:B47"/>
    <mergeCell ref="C47:D47"/>
    <mergeCell ref="A49:B49"/>
    <mergeCell ref="C49:D49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2:B32"/>
    <mergeCell ref="C32:D32"/>
    <mergeCell ref="A33:B33"/>
    <mergeCell ref="C33:D33"/>
    <mergeCell ref="A31:B31"/>
    <mergeCell ref="C31:D31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C50:D50"/>
    <mergeCell ref="C69:D69"/>
    <mergeCell ref="A6:B6"/>
    <mergeCell ref="C6:D6"/>
    <mergeCell ref="A7:B7"/>
    <mergeCell ref="C7:D7"/>
    <mergeCell ref="A8:B8"/>
    <mergeCell ref="C8:D8"/>
    <mergeCell ref="A9:B9"/>
    <mergeCell ref="C9:D9"/>
    <mergeCell ref="C70:D70"/>
    <mergeCell ref="C71:D71"/>
    <mergeCell ref="C68:D68"/>
    <mergeCell ref="A101:I123"/>
    <mergeCell ref="C72:D72"/>
    <mergeCell ref="C73:D73"/>
    <mergeCell ref="C74:D74"/>
    <mergeCell ref="A76:B76"/>
    <mergeCell ref="C76:D76"/>
    <mergeCell ref="A77:B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2">
      <selection activeCell="A30" sqref="A30:G31"/>
    </sheetView>
  </sheetViews>
  <sheetFormatPr defaultColWidth="9.00390625" defaultRowHeight="12.75"/>
  <cols>
    <col min="2" max="2" width="34.00390625" style="0" customWidth="1"/>
    <col min="3" max="3" width="11.00390625" style="0" customWidth="1"/>
    <col min="4" max="4" width="10.625" style="0" bestFit="1" customWidth="1"/>
    <col min="5" max="5" width="9.50390625" style="0" bestFit="1" customWidth="1"/>
  </cols>
  <sheetData>
    <row r="1" spans="1:7" ht="15">
      <c r="A1" s="10" t="s">
        <v>68</v>
      </c>
      <c r="B1" s="8"/>
      <c r="C1" s="8"/>
      <c r="D1" s="8"/>
      <c r="E1" s="8"/>
      <c r="F1" s="8"/>
      <c r="G1" s="8"/>
    </row>
    <row r="2" spans="1:7" ht="15">
      <c r="A2" s="11" t="s">
        <v>40</v>
      </c>
      <c r="B2" s="8"/>
      <c r="C2" s="8"/>
      <c r="D2" s="8"/>
      <c r="E2" s="8"/>
      <c r="F2" s="8"/>
      <c r="G2" s="8"/>
    </row>
    <row r="3" spans="1:7" ht="15">
      <c r="A3" s="11" t="s">
        <v>41</v>
      </c>
      <c r="B3" s="8"/>
      <c r="C3" s="8"/>
      <c r="D3" s="8"/>
      <c r="E3" s="8"/>
      <c r="F3" s="8"/>
      <c r="G3" s="8"/>
    </row>
    <row r="4" spans="1:7" ht="45" customHeight="1">
      <c r="A4" s="21" t="s">
        <v>3</v>
      </c>
      <c r="B4" s="21" t="s">
        <v>4</v>
      </c>
      <c r="C4" s="21" t="s">
        <v>47</v>
      </c>
      <c r="D4" s="21" t="s">
        <v>48</v>
      </c>
      <c r="E4" s="21" t="s">
        <v>6</v>
      </c>
      <c r="F4" s="21" t="s">
        <v>7</v>
      </c>
      <c r="G4" s="8"/>
    </row>
    <row r="5" spans="1:7" ht="15">
      <c r="A5" s="28">
        <v>111010</v>
      </c>
      <c r="B5" s="23" t="s">
        <v>59</v>
      </c>
      <c r="C5" s="24">
        <f>SUM(C6)</f>
        <v>91907</v>
      </c>
      <c r="D5" s="24">
        <f>SUM(D6)</f>
        <v>91907</v>
      </c>
      <c r="E5" s="24">
        <f>SUM(E6)</f>
        <v>91904.43</v>
      </c>
      <c r="F5" s="27">
        <f>IF(D5=0,0,E5/D5*100)</f>
        <v>99.99720369503954</v>
      </c>
      <c r="G5" s="8"/>
    </row>
    <row r="6" spans="1:7" ht="15">
      <c r="A6" s="26">
        <v>2000</v>
      </c>
      <c r="B6" s="14" t="s">
        <v>42</v>
      </c>
      <c r="C6" s="24">
        <v>91907</v>
      </c>
      <c r="D6" s="24">
        <f>SUM(C7)</f>
        <v>91907</v>
      </c>
      <c r="E6" s="24">
        <f>SUM(E7)</f>
        <v>91904.43</v>
      </c>
      <c r="F6" s="27">
        <f>IF(D6=0,0,E6/D6*100)</f>
        <v>99.99720369503954</v>
      </c>
      <c r="G6" s="8"/>
    </row>
    <row r="7" spans="1:7" ht="15">
      <c r="A7" s="26">
        <v>2200</v>
      </c>
      <c r="B7" s="14" t="s">
        <v>10</v>
      </c>
      <c r="C7" s="24">
        <f>SUM(D8+D9)</f>
        <v>91907</v>
      </c>
      <c r="D7">
        <v>91907</v>
      </c>
      <c r="E7" s="24">
        <f>SUM(E8+E9)</f>
        <v>91904.43</v>
      </c>
      <c r="F7" s="27">
        <f>IF(C7=0,0,E7/C7*100)</f>
        <v>99.99720369503954</v>
      </c>
      <c r="G7" s="8"/>
    </row>
    <row r="8" spans="1:7" ht="15" customHeight="1">
      <c r="A8" s="26">
        <v>2230</v>
      </c>
      <c r="B8" s="14" t="s">
        <v>20</v>
      </c>
      <c r="C8" s="14">
        <v>91907</v>
      </c>
      <c r="D8" s="14">
        <v>91907</v>
      </c>
      <c r="E8" s="13">
        <v>91904.43</v>
      </c>
      <c r="F8" s="27">
        <f>IF(D8=0,0,E8/D8*100)</f>
        <v>99.99720369503954</v>
      </c>
      <c r="G8" s="8"/>
    </row>
    <row r="9" spans="1:7" ht="15">
      <c r="A9" s="14"/>
      <c r="B9" s="14"/>
      <c r="C9" s="14"/>
      <c r="D9" s="13"/>
      <c r="E9" s="13"/>
      <c r="F9" s="27"/>
      <c r="G9" s="8"/>
    </row>
    <row r="10" spans="1:7" ht="30" customHeight="1">
      <c r="A10" s="28">
        <v>117310</v>
      </c>
      <c r="B10" s="46" t="s">
        <v>70</v>
      </c>
      <c r="C10" s="24">
        <f>SUM(C11)</f>
        <v>137878</v>
      </c>
      <c r="D10" s="24">
        <f>SUM(D11)</f>
        <v>137878</v>
      </c>
      <c r="E10" s="24">
        <f>SUM(E11)</f>
        <v>137877</v>
      </c>
      <c r="F10" s="27">
        <f aca="true" t="shared" si="0" ref="F10:F27">IF(D10=0,0,E10/D10*100)</f>
        <v>99.99927472113028</v>
      </c>
      <c r="G10" s="8"/>
    </row>
    <row r="11" spans="1:7" ht="15">
      <c r="A11" s="26">
        <v>3000</v>
      </c>
      <c r="B11" s="14" t="s">
        <v>71</v>
      </c>
      <c r="C11" s="24">
        <f>SUM(C13+C14)</f>
        <v>137878</v>
      </c>
      <c r="D11" s="24">
        <f>SUM(D13+D14)</f>
        <v>137878</v>
      </c>
      <c r="E11" s="24">
        <f>SUM(E13+E14)</f>
        <v>137877</v>
      </c>
      <c r="F11" s="27">
        <f t="shared" si="0"/>
        <v>99.99927472113028</v>
      </c>
      <c r="G11" s="8"/>
    </row>
    <row r="12" spans="1:7" ht="15" customHeight="1">
      <c r="A12" s="26">
        <v>3100</v>
      </c>
      <c r="B12" s="22" t="s">
        <v>43</v>
      </c>
      <c r="C12" s="24">
        <f>SUM(C14+C13)</f>
        <v>137878</v>
      </c>
      <c r="D12" s="24">
        <f>SUM(D14+D13)</f>
        <v>137878</v>
      </c>
      <c r="E12" s="24">
        <f>SUM(E14+E13)</f>
        <v>137877</v>
      </c>
      <c r="F12" s="27">
        <f t="shared" si="0"/>
        <v>99.99927472113028</v>
      </c>
      <c r="G12" s="8"/>
    </row>
    <row r="13" spans="1:7" ht="26.25">
      <c r="A13" s="26">
        <v>3142</v>
      </c>
      <c r="B13" s="14" t="s">
        <v>72</v>
      </c>
      <c r="C13" s="14">
        <v>137878</v>
      </c>
      <c r="D13" s="14">
        <v>137878</v>
      </c>
      <c r="E13" s="26">
        <v>137877</v>
      </c>
      <c r="F13" s="27">
        <f t="shared" si="0"/>
        <v>99.99927472113028</v>
      </c>
      <c r="G13" s="8"/>
    </row>
    <row r="14" spans="1:7" ht="15">
      <c r="A14" s="26"/>
      <c r="B14" s="14"/>
      <c r="C14" s="14"/>
      <c r="D14" s="26"/>
      <c r="E14" s="26"/>
      <c r="F14" s="27"/>
      <c r="G14" s="8"/>
    </row>
    <row r="15" spans="1:7" ht="30" customHeight="1">
      <c r="A15" s="28">
        <v>116030</v>
      </c>
      <c r="B15" s="34" t="s">
        <v>61</v>
      </c>
      <c r="C15" s="24">
        <f>SUM(C18+C16)</f>
        <v>66022</v>
      </c>
      <c r="D15" s="24">
        <f>SUM(D18+D16)</f>
        <v>66022</v>
      </c>
      <c r="E15" s="24">
        <f>SUM(E18+E16)</f>
        <v>66022</v>
      </c>
      <c r="F15" s="27">
        <f t="shared" si="0"/>
        <v>100</v>
      </c>
      <c r="G15" s="8"/>
    </row>
    <row r="16" spans="1:7" ht="15" customHeight="1">
      <c r="A16" s="26">
        <v>2000</v>
      </c>
      <c r="B16" s="14" t="s">
        <v>42</v>
      </c>
      <c r="C16" s="14">
        <v>150</v>
      </c>
      <c r="D16" s="14">
        <v>150</v>
      </c>
      <c r="E16" s="24">
        <f>SUM(E17)</f>
        <v>150</v>
      </c>
      <c r="F16" s="27">
        <f t="shared" si="0"/>
        <v>100</v>
      </c>
      <c r="G16" s="8"/>
    </row>
    <row r="17" spans="1:7" ht="15">
      <c r="A17" s="26">
        <v>2240</v>
      </c>
      <c r="B17" s="14" t="s">
        <v>73</v>
      </c>
      <c r="C17" s="14">
        <v>150</v>
      </c>
      <c r="D17" s="14">
        <v>150</v>
      </c>
      <c r="E17" s="29">
        <v>150</v>
      </c>
      <c r="F17" s="27">
        <f t="shared" si="0"/>
        <v>100</v>
      </c>
      <c r="G17" s="8"/>
    </row>
    <row r="18" spans="1:7" ht="24.75" customHeight="1">
      <c r="A18" s="26">
        <v>3100</v>
      </c>
      <c r="B18" s="22" t="s">
        <v>43</v>
      </c>
      <c r="C18" s="14">
        <v>65872</v>
      </c>
      <c r="D18" s="14">
        <v>65872</v>
      </c>
      <c r="E18" s="14">
        <v>65872</v>
      </c>
      <c r="F18" s="25">
        <f t="shared" si="0"/>
        <v>100</v>
      </c>
      <c r="G18" s="8"/>
    </row>
    <row r="19" spans="1:7" ht="24.75" customHeight="1">
      <c r="A19" s="26">
        <v>3110</v>
      </c>
      <c r="B19" s="22" t="s">
        <v>69</v>
      </c>
      <c r="C19" s="14">
        <v>65872</v>
      </c>
      <c r="D19" s="14">
        <v>65872</v>
      </c>
      <c r="E19" s="14">
        <v>65872</v>
      </c>
      <c r="F19" s="27">
        <f t="shared" si="0"/>
        <v>100</v>
      </c>
      <c r="G19" s="8"/>
    </row>
    <row r="20" spans="1:7" ht="24.75" customHeight="1">
      <c r="A20" s="13"/>
      <c r="B20" s="22"/>
      <c r="C20" s="22">
        <v>0</v>
      </c>
      <c r="D20" s="22">
        <v>0</v>
      </c>
      <c r="E20" s="29">
        <v>0</v>
      </c>
      <c r="F20" s="27">
        <f t="shared" si="0"/>
        <v>0</v>
      </c>
      <c r="G20" s="8"/>
    </row>
    <row r="21" spans="1:7" ht="15">
      <c r="A21" s="26"/>
      <c r="B21" s="23" t="s">
        <v>45</v>
      </c>
      <c r="C21" s="24">
        <f>SUM(C22+C25)</f>
        <v>295807</v>
      </c>
      <c r="D21" s="24">
        <f>SUM(D22+D25)</f>
        <v>295807</v>
      </c>
      <c r="E21" s="24">
        <f>SUM(E22+E25)</f>
        <v>295803.43</v>
      </c>
      <c r="F21" s="25">
        <f t="shared" si="0"/>
        <v>99.99879313200837</v>
      </c>
      <c r="G21" s="8"/>
    </row>
    <row r="22" spans="1:7" ht="15">
      <c r="A22" s="28">
        <v>2200</v>
      </c>
      <c r="B22" s="23" t="s">
        <v>44</v>
      </c>
      <c r="C22" s="23">
        <v>92057</v>
      </c>
      <c r="D22" s="23">
        <v>92057</v>
      </c>
      <c r="E22" s="24">
        <f>SUM(E24+E23)</f>
        <v>92054.43</v>
      </c>
      <c r="F22" s="25">
        <f>IF(D22=0,0,E22/D22*100)</f>
        <v>99.99720825140945</v>
      </c>
      <c r="G22" s="8"/>
    </row>
    <row r="23" spans="1:7" ht="15">
      <c r="A23" s="26">
        <v>2240</v>
      </c>
      <c r="B23" s="14" t="s">
        <v>73</v>
      </c>
      <c r="C23" s="14">
        <v>150</v>
      </c>
      <c r="D23" s="24">
        <v>150</v>
      </c>
      <c r="E23" s="24">
        <v>150</v>
      </c>
      <c r="F23" s="27">
        <f>IF(D23=0,0,E23/D23*100)</f>
        <v>100</v>
      </c>
      <c r="G23" s="8"/>
    </row>
    <row r="24" spans="1:7" ht="15">
      <c r="A24" s="26">
        <v>2230</v>
      </c>
      <c r="B24" s="14" t="s">
        <v>20</v>
      </c>
      <c r="C24" s="14">
        <v>91907</v>
      </c>
      <c r="D24" s="24">
        <f>SUM(D5)</f>
        <v>91907</v>
      </c>
      <c r="E24" s="13">
        <v>91904.43</v>
      </c>
      <c r="F24" s="27">
        <f>IF(D24=0,0,E24/D24*100)</f>
        <v>99.99720369503954</v>
      </c>
      <c r="G24" s="8"/>
    </row>
    <row r="25" spans="1:7" ht="15" customHeight="1">
      <c r="A25" s="28">
        <v>3000</v>
      </c>
      <c r="B25" s="23" t="s">
        <v>71</v>
      </c>
      <c r="C25" s="24">
        <f>SUM(C26+C27)</f>
        <v>203750</v>
      </c>
      <c r="D25" s="24">
        <f>SUM(D26+D27)</f>
        <v>203750</v>
      </c>
      <c r="E25" s="24">
        <f>SUM(E26+E27)</f>
        <v>203749</v>
      </c>
      <c r="F25" s="25">
        <f t="shared" si="0"/>
        <v>99.99950920245398</v>
      </c>
      <c r="G25" s="8"/>
    </row>
    <row r="26" spans="1:7" ht="30" customHeight="1">
      <c r="A26" s="26">
        <v>3110</v>
      </c>
      <c r="B26" s="22" t="s">
        <v>69</v>
      </c>
      <c r="C26" s="14">
        <v>65872</v>
      </c>
      <c r="D26" s="24">
        <v>65872</v>
      </c>
      <c r="E26" s="24">
        <v>65872</v>
      </c>
      <c r="F26" s="27">
        <f t="shared" si="0"/>
        <v>100</v>
      </c>
      <c r="G26" s="8"/>
    </row>
    <row r="27" spans="1:7" ht="15">
      <c r="A27" s="26">
        <v>3142</v>
      </c>
      <c r="B27" s="22" t="s">
        <v>72</v>
      </c>
      <c r="C27" s="14">
        <v>137878</v>
      </c>
      <c r="D27" s="24">
        <v>137878</v>
      </c>
      <c r="E27" s="24">
        <v>137877</v>
      </c>
      <c r="F27" s="27">
        <f t="shared" si="0"/>
        <v>99.99927472113028</v>
      </c>
      <c r="G27" s="8"/>
    </row>
    <row r="28" spans="1:7" ht="15">
      <c r="A28" s="13"/>
      <c r="B28" s="22"/>
      <c r="C28" s="22"/>
      <c r="D28" s="24"/>
      <c r="E28" s="24"/>
      <c r="F28" s="27"/>
      <c r="G28" s="8"/>
    </row>
    <row r="29" spans="1:7" ht="15">
      <c r="A29" s="4"/>
      <c r="B29" s="8"/>
      <c r="C29" s="8"/>
      <c r="D29" s="8"/>
      <c r="E29" s="8"/>
      <c r="F29" s="8"/>
      <c r="G29" s="8"/>
    </row>
    <row r="30" spans="1:7" ht="12.75">
      <c r="A30" s="51"/>
      <c r="B30" s="76"/>
      <c r="C30" s="76"/>
      <c r="D30" s="76"/>
      <c r="E30" s="76"/>
      <c r="F30" s="76"/>
      <c r="G30" s="76"/>
    </row>
    <row r="31" spans="1:7" ht="12.75">
      <c r="A31" s="51"/>
      <c r="B31" s="76"/>
      <c r="C31" s="76"/>
      <c r="D31" s="76"/>
      <c r="E31" s="76"/>
      <c r="F31" s="76"/>
      <c r="G31" s="76"/>
    </row>
    <row r="32" spans="1:7" ht="15">
      <c r="A32" s="12"/>
      <c r="B32" s="8"/>
      <c r="C32" s="8"/>
      <c r="D32" s="8"/>
      <c r="E32" s="8"/>
      <c r="F32" s="8"/>
      <c r="G32" s="8"/>
    </row>
    <row r="33" spans="1:7" ht="7.5" customHeight="1">
      <c r="A33" s="51"/>
      <c r="B33" s="76"/>
      <c r="C33" s="76"/>
      <c r="D33" s="76"/>
      <c r="E33" s="76"/>
      <c r="F33" s="76"/>
      <c r="G33" s="76"/>
    </row>
    <row r="34" spans="1:7" ht="7.5" customHeight="1">
      <c r="A34" s="51"/>
      <c r="B34" s="76"/>
      <c r="C34" s="76"/>
      <c r="D34" s="76"/>
      <c r="E34" s="76"/>
      <c r="F34" s="76"/>
      <c r="G34" s="76"/>
    </row>
    <row r="35" spans="1:7" ht="15">
      <c r="A35" s="8"/>
      <c r="B35" s="8"/>
      <c r="C35" s="8"/>
      <c r="D35" s="8"/>
      <c r="E35" s="8"/>
      <c r="F35" s="8"/>
      <c r="G35" s="8"/>
    </row>
  </sheetData>
  <sheetProtection/>
  <mergeCells count="2">
    <mergeCell ref="A33:G34"/>
    <mergeCell ref="A30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2021-02-26T12:32:36Z</cp:lastPrinted>
  <dcterms:created xsi:type="dcterms:W3CDTF">2014-06-03T07:58:10Z</dcterms:created>
  <dcterms:modified xsi:type="dcterms:W3CDTF">2021-02-26T12:32:39Z</dcterms:modified>
  <cp:category/>
  <cp:version/>
  <cp:contentType/>
  <cp:contentStatus/>
</cp:coreProperties>
</file>